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fileSharing readOnlyRecommended="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ornback\Documents\001 Current Files Hornback 2021\VISTAS Deliverables\Task 9 Appendices\"/>
    </mc:Choice>
  </mc:AlternateContent>
  <xr:revisionPtr revIDLastSave="0" documentId="8_{2303011B-9E24-412F-BACA-8544381722DA}" xr6:coauthVersionLast="46" xr6:coauthVersionMax="46" xr10:uidLastSave="{00000000-0000-0000-0000-000000000000}"/>
  <bookViews>
    <workbookView xWindow="-120" yWindow="-120" windowWidth="29040" windowHeight="15840" tabRatio="624" xr2:uid="{00000000-000D-0000-FFFF-FFFF00000000}"/>
  </bookViews>
  <sheets>
    <sheet name="URP 2028elv5 Charts" sheetId="2" r:id="rId1"/>
    <sheet name="SESARM URP 2028elv5 - Table" sheetId="13" r:id="rId2"/>
    <sheet name="156-Class1-coordinates-all site" sheetId="7" state="hidden" r:id="rId3"/>
    <sheet name="sia_impairment_group_means_10_1" sheetId="5" state="hidden" r:id="rId4"/>
    <sheet name="SESARM 2028elv5 VISTAS_12" sheetId="12" state="hidden" r:id="rId5"/>
  </sheets>
  <externalReferences>
    <externalReference r:id="rId6"/>
  </externalReferences>
  <definedNames>
    <definedName name="_xlnm._FilterDatabase" localSheetId="1" hidden="1">'SESARM URP 2028elv5 - Table'!$A$3:$AE$3</definedName>
    <definedName name="_xlnm._FilterDatabase" localSheetId="3" hidden="1">sia_impairment_group_means_10_1!$A$1:$H$3175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" i="2" l="1"/>
  <c r="B1" i="2"/>
  <c r="B4" i="2"/>
  <c r="D3175" i="5"/>
  <c r="D3174" i="5"/>
  <c r="D3173" i="5"/>
  <c r="D3172" i="5"/>
  <c r="D3171" i="5"/>
  <c r="D3170" i="5"/>
  <c r="D3169" i="5"/>
  <c r="D3168" i="5"/>
  <c r="B3167" i="5"/>
  <c r="D3167" i="5" s="1"/>
  <c r="B3166" i="5"/>
  <c r="D3166" i="5" s="1"/>
  <c r="B3165" i="5"/>
  <c r="D3165" i="5" s="1"/>
  <c r="B3164" i="5"/>
  <c r="D3164" i="5" s="1"/>
  <c r="B3163" i="5"/>
  <c r="D3163" i="5" s="1"/>
  <c r="B3162" i="5"/>
  <c r="D3162" i="5" s="1"/>
  <c r="B3161" i="5"/>
  <c r="D3161" i="5" s="1"/>
  <c r="B3160" i="5"/>
  <c r="D3160" i="5" s="1"/>
  <c r="B3159" i="5"/>
  <c r="D3159" i="5" s="1"/>
  <c r="B3158" i="5"/>
  <c r="D3158" i="5" s="1"/>
  <c r="B3157" i="5"/>
  <c r="D3157" i="5" s="1"/>
  <c r="B3156" i="5"/>
  <c r="D3156" i="5" s="1"/>
  <c r="B3155" i="5"/>
  <c r="D3155" i="5" s="1"/>
  <c r="B3154" i="5"/>
  <c r="D3154" i="5" s="1"/>
  <c r="B3153" i="5"/>
  <c r="D3153" i="5" s="1"/>
  <c r="B3152" i="5"/>
  <c r="D3152" i="5" s="1"/>
  <c r="B3151" i="5"/>
  <c r="D3151" i="5" s="1"/>
  <c r="B3150" i="5"/>
  <c r="D3150" i="5" s="1"/>
  <c r="B3149" i="5"/>
  <c r="D3149" i="5" s="1"/>
  <c r="B3148" i="5"/>
  <c r="D3148" i="5" s="1"/>
  <c r="B3147" i="5"/>
  <c r="D3147" i="5" s="1"/>
  <c r="B3146" i="5"/>
  <c r="D3146" i="5" s="1"/>
  <c r="B3145" i="5"/>
  <c r="D3145" i="5" s="1"/>
  <c r="B3144" i="5"/>
  <c r="D3144" i="5" s="1"/>
  <c r="B3143" i="5"/>
  <c r="D3143" i="5" s="1"/>
  <c r="B3142" i="5"/>
  <c r="D3142" i="5" s="1"/>
  <c r="B3141" i="5"/>
  <c r="D3141" i="5" s="1"/>
  <c r="B3140" i="5"/>
  <c r="D3140" i="5" s="1"/>
  <c r="B3139" i="5"/>
  <c r="D3139" i="5" s="1"/>
  <c r="B3138" i="5"/>
  <c r="D3138" i="5" s="1"/>
  <c r="B3137" i="5"/>
  <c r="D3137" i="5" s="1"/>
  <c r="B3136" i="5"/>
  <c r="D3136" i="5" s="1"/>
  <c r="B3135" i="5"/>
  <c r="D3135" i="5" s="1"/>
  <c r="B3134" i="5"/>
  <c r="D3134" i="5" s="1"/>
  <c r="B3133" i="5"/>
  <c r="D3133" i="5" s="1"/>
  <c r="B3132" i="5"/>
  <c r="D3132" i="5" s="1"/>
  <c r="B3131" i="5"/>
  <c r="D3131" i="5" s="1"/>
  <c r="B3130" i="5"/>
  <c r="D3130" i="5" s="1"/>
  <c r="B3129" i="5"/>
  <c r="D3129" i="5" s="1"/>
  <c r="B3128" i="5"/>
  <c r="D3128" i="5" s="1"/>
  <c r="B3127" i="5"/>
  <c r="D3127" i="5" s="1"/>
  <c r="B3126" i="5"/>
  <c r="D3126" i="5" s="1"/>
  <c r="B3125" i="5"/>
  <c r="D3125" i="5" s="1"/>
  <c r="B3124" i="5"/>
  <c r="D3124" i="5" s="1"/>
  <c r="B3123" i="5"/>
  <c r="D3123" i="5" s="1"/>
  <c r="B3122" i="5"/>
  <c r="D3122" i="5" s="1"/>
  <c r="B3121" i="5"/>
  <c r="D3121" i="5" s="1"/>
  <c r="B3120" i="5"/>
  <c r="D3120" i="5" s="1"/>
  <c r="B3119" i="5"/>
  <c r="D3119" i="5" s="1"/>
  <c r="B3118" i="5"/>
  <c r="D3118" i="5" s="1"/>
  <c r="B3117" i="5"/>
  <c r="D3117" i="5" s="1"/>
  <c r="B3116" i="5"/>
  <c r="D3116" i="5" s="1"/>
  <c r="B3115" i="5"/>
  <c r="D3115" i="5" s="1"/>
  <c r="B3114" i="5"/>
  <c r="D3114" i="5" s="1"/>
  <c r="B3113" i="5"/>
  <c r="D3113" i="5" s="1"/>
  <c r="B3112" i="5"/>
  <c r="D3112" i="5" s="1"/>
  <c r="B3111" i="5"/>
  <c r="D3111" i="5" s="1"/>
  <c r="B3110" i="5"/>
  <c r="D3110" i="5" s="1"/>
  <c r="B3109" i="5"/>
  <c r="D3109" i="5" s="1"/>
  <c r="B3108" i="5"/>
  <c r="D3108" i="5" s="1"/>
  <c r="B3107" i="5"/>
  <c r="D3107" i="5" s="1"/>
  <c r="B3106" i="5"/>
  <c r="D3106" i="5" s="1"/>
  <c r="B3105" i="5"/>
  <c r="D3105" i="5" s="1"/>
  <c r="B3104" i="5"/>
  <c r="D3104" i="5" s="1"/>
  <c r="B3103" i="5"/>
  <c r="D3103" i="5" s="1"/>
  <c r="B3102" i="5"/>
  <c r="D3102" i="5" s="1"/>
  <c r="B3101" i="5"/>
  <c r="D3101" i="5" s="1"/>
  <c r="B3100" i="5"/>
  <c r="D3100" i="5" s="1"/>
  <c r="B3099" i="5"/>
  <c r="D3099" i="5" s="1"/>
  <c r="B3098" i="5"/>
  <c r="D3098" i="5" s="1"/>
  <c r="B3097" i="5"/>
  <c r="D3097" i="5" s="1"/>
  <c r="B3096" i="5"/>
  <c r="D3096" i="5" s="1"/>
  <c r="B3095" i="5"/>
  <c r="D3095" i="5" s="1"/>
  <c r="B3094" i="5"/>
  <c r="D3094" i="5" s="1"/>
  <c r="B3093" i="5"/>
  <c r="D3093" i="5" s="1"/>
  <c r="B3092" i="5"/>
  <c r="D3092" i="5" s="1"/>
  <c r="B3091" i="5"/>
  <c r="D3091" i="5" s="1"/>
  <c r="B3090" i="5"/>
  <c r="D3090" i="5" s="1"/>
  <c r="B3089" i="5"/>
  <c r="D3089" i="5" s="1"/>
  <c r="B3088" i="5"/>
  <c r="D3088" i="5" s="1"/>
  <c r="B3087" i="5"/>
  <c r="D3087" i="5" s="1"/>
  <c r="B3086" i="5"/>
  <c r="D3086" i="5" s="1"/>
  <c r="B3085" i="5"/>
  <c r="D3085" i="5" s="1"/>
  <c r="B3084" i="5"/>
  <c r="D3084" i="5" s="1"/>
  <c r="B3083" i="5"/>
  <c r="D3083" i="5" s="1"/>
  <c r="B3082" i="5"/>
  <c r="D3082" i="5" s="1"/>
  <c r="B3081" i="5"/>
  <c r="D3081" i="5" s="1"/>
  <c r="B3080" i="5"/>
  <c r="D3080" i="5" s="1"/>
  <c r="B3079" i="5"/>
  <c r="D3079" i="5" s="1"/>
  <c r="B3078" i="5"/>
  <c r="D3078" i="5" s="1"/>
  <c r="B3077" i="5"/>
  <c r="D3077" i="5" s="1"/>
  <c r="B3076" i="5"/>
  <c r="D3076" i="5" s="1"/>
  <c r="B3075" i="5"/>
  <c r="D3075" i="5" s="1"/>
  <c r="B3074" i="5"/>
  <c r="D3074" i="5" s="1"/>
  <c r="B3073" i="5"/>
  <c r="D3073" i="5" s="1"/>
  <c r="B3072" i="5"/>
  <c r="D3072" i="5" s="1"/>
  <c r="B3071" i="5"/>
  <c r="D3071" i="5" s="1"/>
  <c r="B3070" i="5"/>
  <c r="D3070" i="5" s="1"/>
  <c r="B3069" i="5"/>
  <c r="D3069" i="5" s="1"/>
  <c r="B3068" i="5"/>
  <c r="D3068" i="5" s="1"/>
  <c r="B3067" i="5"/>
  <c r="D3067" i="5" s="1"/>
  <c r="B3066" i="5"/>
  <c r="D3066" i="5" s="1"/>
  <c r="B3065" i="5"/>
  <c r="D3065" i="5" s="1"/>
  <c r="B3064" i="5"/>
  <c r="D3064" i="5" s="1"/>
  <c r="B3063" i="5"/>
  <c r="D3063" i="5" s="1"/>
  <c r="B3062" i="5"/>
  <c r="D3062" i="5" s="1"/>
  <c r="B3061" i="5"/>
  <c r="D3061" i="5" s="1"/>
  <c r="B3060" i="5"/>
  <c r="D3060" i="5" s="1"/>
  <c r="B3059" i="5"/>
  <c r="D3059" i="5" s="1"/>
  <c r="B3058" i="5"/>
  <c r="D3058" i="5" s="1"/>
  <c r="B3057" i="5"/>
  <c r="D3057" i="5" s="1"/>
  <c r="B3056" i="5"/>
  <c r="D3056" i="5" s="1"/>
  <c r="B3055" i="5"/>
  <c r="D3055" i="5" s="1"/>
  <c r="B3054" i="5"/>
  <c r="D3054" i="5" s="1"/>
  <c r="B3053" i="5"/>
  <c r="D3053" i="5" s="1"/>
  <c r="B3052" i="5"/>
  <c r="D3052" i="5" s="1"/>
  <c r="B3051" i="5"/>
  <c r="D3051" i="5" s="1"/>
  <c r="B3050" i="5"/>
  <c r="D3050" i="5" s="1"/>
  <c r="B3049" i="5"/>
  <c r="D3049" i="5" s="1"/>
  <c r="B3048" i="5"/>
  <c r="D3048" i="5" s="1"/>
  <c r="B3047" i="5"/>
  <c r="D3047" i="5" s="1"/>
  <c r="B3046" i="5"/>
  <c r="D3046" i="5" s="1"/>
  <c r="B3045" i="5"/>
  <c r="D3045" i="5" s="1"/>
  <c r="B3044" i="5"/>
  <c r="D3044" i="5" s="1"/>
  <c r="B3043" i="5"/>
  <c r="D3043" i="5" s="1"/>
  <c r="B3042" i="5"/>
  <c r="D3042" i="5" s="1"/>
  <c r="B3041" i="5"/>
  <c r="D3041" i="5" s="1"/>
  <c r="B3040" i="5"/>
  <c r="D3040" i="5" s="1"/>
  <c r="B3039" i="5"/>
  <c r="D3039" i="5" s="1"/>
  <c r="B3038" i="5"/>
  <c r="D3038" i="5" s="1"/>
  <c r="B3037" i="5"/>
  <c r="D3037" i="5" s="1"/>
  <c r="B3036" i="5"/>
  <c r="D3036" i="5" s="1"/>
  <c r="B3035" i="5"/>
  <c r="D3035" i="5" s="1"/>
  <c r="B3034" i="5"/>
  <c r="D3034" i="5" s="1"/>
  <c r="B3033" i="5"/>
  <c r="D3033" i="5" s="1"/>
  <c r="B3032" i="5"/>
  <c r="D3032" i="5" s="1"/>
  <c r="B3031" i="5"/>
  <c r="D3031" i="5" s="1"/>
  <c r="B3030" i="5"/>
  <c r="D3030" i="5" s="1"/>
  <c r="B3029" i="5"/>
  <c r="D3029" i="5" s="1"/>
  <c r="B3028" i="5"/>
  <c r="D3028" i="5" s="1"/>
  <c r="B3027" i="5"/>
  <c r="D3027" i="5" s="1"/>
  <c r="B3026" i="5"/>
  <c r="D3026" i="5" s="1"/>
  <c r="B3025" i="5"/>
  <c r="D3025" i="5" s="1"/>
  <c r="B3024" i="5"/>
  <c r="D3024" i="5" s="1"/>
  <c r="B3023" i="5"/>
  <c r="D3023" i="5" s="1"/>
  <c r="B3022" i="5"/>
  <c r="D3022" i="5" s="1"/>
  <c r="B3021" i="5"/>
  <c r="D3021" i="5" s="1"/>
  <c r="B3020" i="5"/>
  <c r="D3020" i="5" s="1"/>
  <c r="B3019" i="5"/>
  <c r="D3019" i="5" s="1"/>
  <c r="B3018" i="5"/>
  <c r="D3018" i="5" s="1"/>
  <c r="B3017" i="5"/>
  <c r="D3017" i="5" s="1"/>
  <c r="B3016" i="5"/>
  <c r="D3016" i="5" s="1"/>
  <c r="B3015" i="5"/>
  <c r="D3015" i="5" s="1"/>
  <c r="B3014" i="5"/>
  <c r="D3014" i="5" s="1"/>
  <c r="B3013" i="5"/>
  <c r="D3013" i="5" s="1"/>
  <c r="B3012" i="5"/>
  <c r="D3012" i="5" s="1"/>
  <c r="B3011" i="5"/>
  <c r="D3011" i="5" s="1"/>
  <c r="B3010" i="5"/>
  <c r="D3010" i="5" s="1"/>
  <c r="B3009" i="5"/>
  <c r="D3009" i="5" s="1"/>
  <c r="B3008" i="5"/>
  <c r="D3008" i="5" s="1"/>
  <c r="B3007" i="5"/>
  <c r="D3007" i="5" s="1"/>
  <c r="B3006" i="5"/>
  <c r="D3006" i="5" s="1"/>
  <c r="B3005" i="5"/>
  <c r="D3005" i="5" s="1"/>
  <c r="B3004" i="5"/>
  <c r="D3004" i="5" s="1"/>
  <c r="B3003" i="5"/>
  <c r="D3003" i="5" s="1"/>
  <c r="B3002" i="5"/>
  <c r="D3002" i="5" s="1"/>
  <c r="B3001" i="5"/>
  <c r="D3001" i="5" s="1"/>
  <c r="B3000" i="5"/>
  <c r="D3000" i="5" s="1"/>
  <c r="B2999" i="5"/>
  <c r="D2999" i="5" s="1"/>
  <c r="B2998" i="5"/>
  <c r="D2998" i="5" s="1"/>
  <c r="B2997" i="5"/>
  <c r="D2997" i="5" s="1"/>
  <c r="B2996" i="5"/>
  <c r="D2996" i="5" s="1"/>
  <c r="B2995" i="5"/>
  <c r="D2995" i="5" s="1"/>
  <c r="B2994" i="5"/>
  <c r="D2994" i="5" s="1"/>
  <c r="B2993" i="5"/>
  <c r="D2993" i="5" s="1"/>
  <c r="B2992" i="5"/>
  <c r="D2992" i="5" s="1"/>
  <c r="B2991" i="5"/>
  <c r="D2991" i="5" s="1"/>
  <c r="B2990" i="5"/>
  <c r="D2990" i="5" s="1"/>
  <c r="B2989" i="5"/>
  <c r="D2989" i="5" s="1"/>
  <c r="B2988" i="5"/>
  <c r="D2988" i="5" s="1"/>
  <c r="E6" i="2" l="1"/>
  <c r="R6" i="2"/>
  <c r="Z5" i="2"/>
  <c r="M5" i="2"/>
  <c r="M4" i="2"/>
  <c r="D30" i="13"/>
  <c r="C30" i="13"/>
  <c r="B30" i="13"/>
  <c r="D29" i="13"/>
  <c r="C29" i="13"/>
  <c r="B29" i="13"/>
  <c r="D28" i="13"/>
  <c r="C28" i="13"/>
  <c r="B28" i="13"/>
  <c r="D27" i="13"/>
  <c r="C27" i="13"/>
  <c r="B27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D21" i="13"/>
  <c r="C21" i="13"/>
  <c r="B21" i="13"/>
  <c r="D20" i="13"/>
  <c r="C20" i="13"/>
  <c r="B20" i="13"/>
  <c r="D19" i="13"/>
  <c r="C19" i="13"/>
  <c r="B19" i="13"/>
  <c r="D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13" i="13"/>
  <c r="C13" i="13"/>
  <c r="B13" i="13"/>
  <c r="D12" i="13"/>
  <c r="C12" i="13"/>
  <c r="B12" i="13"/>
  <c r="D11" i="13"/>
  <c r="C11" i="13"/>
  <c r="B11" i="13"/>
  <c r="D10" i="13"/>
  <c r="C10" i="13"/>
  <c r="B10" i="13"/>
  <c r="D9" i="13"/>
  <c r="C9" i="13"/>
  <c r="B9" i="13"/>
  <c r="D8" i="13"/>
  <c r="C8" i="13"/>
  <c r="B8" i="13"/>
  <c r="D7" i="13"/>
  <c r="C7" i="13"/>
  <c r="B7" i="13"/>
  <c r="D6" i="13"/>
  <c r="C6" i="13"/>
  <c r="B6" i="13"/>
  <c r="D5" i="13"/>
  <c r="C5" i="13"/>
  <c r="B5" i="13"/>
  <c r="D4" i="13"/>
  <c r="C4" i="13"/>
  <c r="B4" i="13"/>
  <c r="Y6" i="2" l="1"/>
  <c r="L6" i="2"/>
  <c r="O4" i="2"/>
  <c r="Z4" i="2"/>
  <c r="Y10" i="2"/>
  <c r="Z10" i="2" s="1"/>
  <c r="L10" i="2" l="1"/>
  <c r="M10" i="2" s="1"/>
  <c r="B2987" i="5" l="1"/>
  <c r="D2987" i="5" s="1"/>
  <c r="B2986" i="5"/>
  <c r="D2986" i="5" s="1"/>
  <c r="B2985" i="5"/>
  <c r="D2985" i="5" s="1"/>
  <c r="B2984" i="5"/>
  <c r="D2984" i="5" s="1"/>
  <c r="B2983" i="5"/>
  <c r="D2983" i="5" s="1"/>
  <c r="B2982" i="5"/>
  <c r="D2982" i="5" s="1"/>
  <c r="B2981" i="5"/>
  <c r="D2981" i="5" s="1"/>
  <c r="B2980" i="5"/>
  <c r="D2980" i="5" s="1"/>
  <c r="B2979" i="5"/>
  <c r="D2979" i="5" s="1"/>
  <c r="B2978" i="5"/>
  <c r="D2978" i="5" s="1"/>
  <c r="B2977" i="5"/>
  <c r="D2977" i="5" s="1"/>
  <c r="B2976" i="5"/>
  <c r="D2976" i="5" s="1"/>
  <c r="B2975" i="5"/>
  <c r="D2975" i="5" s="1"/>
  <c r="B2974" i="5"/>
  <c r="D2974" i="5" s="1"/>
  <c r="B2973" i="5"/>
  <c r="D2973" i="5" s="1"/>
  <c r="B2972" i="5"/>
  <c r="D2972" i="5" s="1"/>
  <c r="B2971" i="5"/>
  <c r="D2971" i="5" s="1"/>
  <c r="B2970" i="5"/>
  <c r="D2970" i="5" s="1"/>
  <c r="B2969" i="5"/>
  <c r="D2969" i="5" s="1"/>
  <c r="B2968" i="5"/>
  <c r="D2968" i="5" s="1"/>
  <c r="B2967" i="5"/>
  <c r="D2967" i="5" s="1"/>
  <c r="B2966" i="5"/>
  <c r="D2966" i="5" s="1"/>
  <c r="B2965" i="5"/>
  <c r="D2965" i="5" s="1"/>
  <c r="B2964" i="5"/>
  <c r="D2964" i="5" s="1"/>
  <c r="B2963" i="5"/>
  <c r="D2963" i="5" s="1"/>
  <c r="B2962" i="5"/>
  <c r="D2962" i="5" s="1"/>
  <c r="B2961" i="5"/>
  <c r="D2961" i="5" s="1"/>
  <c r="B2960" i="5"/>
  <c r="D2960" i="5" s="1"/>
  <c r="B2959" i="5"/>
  <c r="D2959" i="5" s="1"/>
  <c r="B2958" i="5"/>
  <c r="D2958" i="5" s="1"/>
  <c r="B2957" i="5"/>
  <c r="D2957" i="5" s="1"/>
  <c r="B2956" i="5"/>
  <c r="D2956" i="5" s="1"/>
  <c r="B2955" i="5"/>
  <c r="D2955" i="5" s="1"/>
  <c r="B2954" i="5"/>
  <c r="D2954" i="5" s="1"/>
  <c r="B2953" i="5"/>
  <c r="D2953" i="5" s="1"/>
  <c r="B2952" i="5"/>
  <c r="D2952" i="5" s="1"/>
  <c r="B2951" i="5"/>
  <c r="D2951" i="5" s="1"/>
  <c r="B2950" i="5"/>
  <c r="D2950" i="5" s="1"/>
  <c r="B2949" i="5"/>
  <c r="D2949" i="5" s="1"/>
  <c r="B2948" i="5"/>
  <c r="D2948" i="5" s="1"/>
  <c r="B2947" i="5"/>
  <c r="D2947" i="5" s="1"/>
  <c r="B2946" i="5"/>
  <c r="D2946" i="5" s="1"/>
  <c r="B2945" i="5"/>
  <c r="D2945" i="5" s="1"/>
  <c r="B2944" i="5"/>
  <c r="D2944" i="5" s="1"/>
  <c r="B2943" i="5"/>
  <c r="D2943" i="5" s="1"/>
  <c r="B2942" i="5"/>
  <c r="D2942" i="5" s="1"/>
  <c r="B2941" i="5"/>
  <c r="D2941" i="5" s="1"/>
  <c r="B2940" i="5"/>
  <c r="D2940" i="5" s="1"/>
  <c r="B2939" i="5"/>
  <c r="D2939" i="5" s="1"/>
  <c r="B2938" i="5"/>
  <c r="D2938" i="5" s="1"/>
  <c r="B2937" i="5"/>
  <c r="D2937" i="5" s="1"/>
  <c r="B2936" i="5"/>
  <c r="D2936" i="5" s="1"/>
  <c r="B2935" i="5"/>
  <c r="D2935" i="5" s="1"/>
  <c r="B2934" i="5"/>
  <c r="D2934" i="5" s="1"/>
  <c r="B2933" i="5"/>
  <c r="D2933" i="5" s="1"/>
  <c r="B2932" i="5"/>
  <c r="D2932" i="5" s="1"/>
  <c r="B2931" i="5"/>
  <c r="D2931" i="5" s="1"/>
  <c r="B2930" i="5"/>
  <c r="D2930" i="5" s="1"/>
  <c r="B2929" i="5"/>
  <c r="D2929" i="5" s="1"/>
  <c r="B2928" i="5"/>
  <c r="D2928" i="5" s="1"/>
  <c r="B2927" i="5"/>
  <c r="D2927" i="5" s="1"/>
  <c r="B2926" i="5"/>
  <c r="D2926" i="5" s="1"/>
  <c r="B2925" i="5"/>
  <c r="D2925" i="5" s="1"/>
  <c r="B2924" i="5"/>
  <c r="D2924" i="5" s="1"/>
  <c r="B2923" i="5"/>
  <c r="D2923" i="5" s="1"/>
  <c r="B2922" i="5"/>
  <c r="D2922" i="5" s="1"/>
  <c r="B2921" i="5"/>
  <c r="D2921" i="5" s="1"/>
  <c r="B2920" i="5"/>
  <c r="D2920" i="5" s="1"/>
  <c r="B2919" i="5"/>
  <c r="D2919" i="5" s="1"/>
  <c r="B2918" i="5"/>
  <c r="D2918" i="5" s="1"/>
  <c r="B2917" i="5"/>
  <c r="D2917" i="5" s="1"/>
  <c r="B2916" i="5"/>
  <c r="D2916" i="5" s="1"/>
  <c r="B2915" i="5"/>
  <c r="D2915" i="5" s="1"/>
  <c r="B2914" i="5"/>
  <c r="D2914" i="5" s="1"/>
  <c r="B2913" i="5"/>
  <c r="D2913" i="5" s="1"/>
  <c r="B2912" i="5"/>
  <c r="D2912" i="5" s="1"/>
  <c r="B2911" i="5"/>
  <c r="D2911" i="5" s="1"/>
  <c r="B2910" i="5"/>
  <c r="D2910" i="5" s="1"/>
  <c r="B2909" i="5"/>
  <c r="D2909" i="5" s="1"/>
  <c r="B2908" i="5"/>
  <c r="D2908" i="5" s="1"/>
  <c r="B2907" i="5"/>
  <c r="D2907" i="5" s="1"/>
  <c r="B2906" i="5"/>
  <c r="D2906" i="5" s="1"/>
  <c r="B2905" i="5"/>
  <c r="D2905" i="5" s="1"/>
  <c r="B2904" i="5"/>
  <c r="D2904" i="5" s="1"/>
  <c r="B2903" i="5"/>
  <c r="D2903" i="5" s="1"/>
  <c r="B2902" i="5"/>
  <c r="D2902" i="5" s="1"/>
  <c r="B2901" i="5"/>
  <c r="D2901" i="5" s="1"/>
  <c r="B2900" i="5"/>
  <c r="D2900" i="5" s="1"/>
  <c r="B2899" i="5"/>
  <c r="D2899" i="5" s="1"/>
  <c r="B2898" i="5"/>
  <c r="D2898" i="5" s="1"/>
  <c r="B2897" i="5"/>
  <c r="D2897" i="5" s="1"/>
  <c r="B2896" i="5"/>
  <c r="D2896" i="5" s="1"/>
  <c r="B2895" i="5"/>
  <c r="D2895" i="5" s="1"/>
  <c r="B2894" i="5"/>
  <c r="D2894" i="5" s="1"/>
  <c r="B2893" i="5"/>
  <c r="D2893" i="5" s="1"/>
  <c r="B2892" i="5"/>
  <c r="D2892" i="5" s="1"/>
  <c r="B2891" i="5"/>
  <c r="D2891" i="5" s="1"/>
  <c r="B2890" i="5"/>
  <c r="D2890" i="5" s="1"/>
  <c r="B2889" i="5"/>
  <c r="D2889" i="5" s="1"/>
  <c r="B2888" i="5"/>
  <c r="D2888" i="5" s="1"/>
  <c r="B2887" i="5"/>
  <c r="D2887" i="5" s="1"/>
  <c r="B2886" i="5"/>
  <c r="D2886" i="5" s="1"/>
  <c r="B2885" i="5"/>
  <c r="D2885" i="5" s="1"/>
  <c r="B2884" i="5"/>
  <c r="D2884" i="5" s="1"/>
  <c r="B2883" i="5"/>
  <c r="D2883" i="5" s="1"/>
  <c r="B2882" i="5"/>
  <c r="D2882" i="5" s="1"/>
  <c r="B2881" i="5"/>
  <c r="D2881" i="5" s="1"/>
  <c r="B2880" i="5"/>
  <c r="D2880" i="5" s="1"/>
  <c r="B2879" i="5"/>
  <c r="D2879" i="5" s="1"/>
  <c r="B2878" i="5"/>
  <c r="D2878" i="5" s="1"/>
  <c r="B2877" i="5"/>
  <c r="D2877" i="5" s="1"/>
  <c r="B2876" i="5"/>
  <c r="D2876" i="5" s="1"/>
  <c r="B2875" i="5"/>
  <c r="D2875" i="5" s="1"/>
  <c r="B2874" i="5"/>
  <c r="D2874" i="5" s="1"/>
  <c r="B2873" i="5"/>
  <c r="D2873" i="5" s="1"/>
  <c r="B2872" i="5"/>
  <c r="D2872" i="5" s="1"/>
  <c r="B2871" i="5"/>
  <c r="D2871" i="5" s="1"/>
  <c r="B2870" i="5"/>
  <c r="D2870" i="5" s="1"/>
  <c r="B2869" i="5"/>
  <c r="D2869" i="5" s="1"/>
  <c r="B2868" i="5"/>
  <c r="D2868" i="5" s="1"/>
  <c r="B2867" i="5"/>
  <c r="D2867" i="5" s="1"/>
  <c r="B2866" i="5"/>
  <c r="D2866" i="5" s="1"/>
  <c r="B2865" i="5"/>
  <c r="D2865" i="5" s="1"/>
  <c r="B2864" i="5"/>
  <c r="D2864" i="5" s="1"/>
  <c r="B2863" i="5"/>
  <c r="D2863" i="5" s="1"/>
  <c r="B2862" i="5"/>
  <c r="D2862" i="5" s="1"/>
  <c r="B2861" i="5"/>
  <c r="D2861" i="5" s="1"/>
  <c r="B2860" i="5"/>
  <c r="D2860" i="5" s="1"/>
  <c r="B2859" i="5"/>
  <c r="D2859" i="5" s="1"/>
  <c r="B2858" i="5"/>
  <c r="D2858" i="5" s="1"/>
  <c r="B2857" i="5"/>
  <c r="D2857" i="5" s="1"/>
  <c r="B2856" i="5"/>
  <c r="D2856" i="5" s="1"/>
  <c r="B2855" i="5"/>
  <c r="D2855" i="5" s="1"/>
  <c r="B2854" i="5"/>
  <c r="D2854" i="5" s="1"/>
  <c r="B2853" i="5"/>
  <c r="D2853" i="5" s="1"/>
  <c r="B2852" i="5"/>
  <c r="D2852" i="5" s="1"/>
  <c r="B2851" i="5"/>
  <c r="D2851" i="5" s="1"/>
  <c r="B2850" i="5"/>
  <c r="D2850" i="5" s="1"/>
  <c r="B2849" i="5"/>
  <c r="D2849" i="5" s="1"/>
  <c r="B2848" i="5"/>
  <c r="D2848" i="5" s="1"/>
  <c r="B2847" i="5"/>
  <c r="D2847" i="5" s="1"/>
  <c r="B2846" i="5"/>
  <c r="D2846" i="5" s="1"/>
  <c r="B2845" i="5"/>
  <c r="D2845" i="5" s="1"/>
  <c r="B2844" i="5"/>
  <c r="D2844" i="5" s="1"/>
  <c r="B2843" i="5"/>
  <c r="D2843" i="5" s="1"/>
  <c r="B2842" i="5"/>
  <c r="D2842" i="5" s="1"/>
  <c r="B2841" i="5"/>
  <c r="D2841" i="5" s="1"/>
  <c r="B2840" i="5"/>
  <c r="D2840" i="5" s="1"/>
  <c r="B2839" i="5"/>
  <c r="D2839" i="5" s="1"/>
  <c r="B2838" i="5"/>
  <c r="D2838" i="5" s="1"/>
  <c r="B2837" i="5"/>
  <c r="D2837" i="5" s="1"/>
  <c r="B2836" i="5"/>
  <c r="D2836" i="5" s="1"/>
  <c r="B2835" i="5"/>
  <c r="D2835" i="5" s="1"/>
  <c r="B2834" i="5"/>
  <c r="D2834" i="5" s="1"/>
  <c r="B2833" i="5"/>
  <c r="D2833" i="5" s="1"/>
  <c r="B2832" i="5"/>
  <c r="D2832" i="5" s="1"/>
  <c r="B2831" i="5"/>
  <c r="D2831" i="5" s="1"/>
  <c r="B2830" i="5"/>
  <c r="D2830" i="5" s="1"/>
  <c r="B2829" i="5"/>
  <c r="D2829" i="5" s="1"/>
  <c r="B2828" i="5"/>
  <c r="D2828" i="5" s="1"/>
  <c r="B2827" i="5"/>
  <c r="D2827" i="5" s="1"/>
  <c r="B2826" i="5"/>
  <c r="D2826" i="5" s="1"/>
  <c r="B2825" i="5"/>
  <c r="D2825" i="5" s="1"/>
  <c r="B2824" i="5"/>
  <c r="D2824" i="5" s="1"/>
  <c r="B2823" i="5"/>
  <c r="D2823" i="5" s="1"/>
  <c r="B2822" i="5"/>
  <c r="D2822" i="5" s="1"/>
  <c r="B2821" i="5"/>
  <c r="D2821" i="5" s="1"/>
  <c r="B2820" i="5"/>
  <c r="D2820" i="5" s="1"/>
  <c r="B2819" i="5"/>
  <c r="D2819" i="5" s="1"/>
  <c r="B2818" i="5"/>
  <c r="D2818" i="5" s="1"/>
  <c r="B2817" i="5"/>
  <c r="D2817" i="5" s="1"/>
  <c r="B2816" i="5"/>
  <c r="D2816" i="5" s="1"/>
  <c r="B2815" i="5"/>
  <c r="D2815" i="5" s="1"/>
  <c r="B2814" i="5"/>
  <c r="D2814" i="5" s="1"/>
  <c r="B2813" i="5"/>
  <c r="D2813" i="5" s="1"/>
  <c r="B2812" i="5"/>
  <c r="D2812" i="5" s="1"/>
  <c r="B2811" i="5"/>
  <c r="D2811" i="5" s="1"/>
  <c r="B2810" i="5"/>
  <c r="D2810" i="5" s="1"/>
  <c r="B2809" i="5"/>
  <c r="D2809" i="5" s="1"/>
  <c r="B2808" i="5"/>
  <c r="D2808" i="5" s="1"/>
  <c r="B2807" i="5"/>
  <c r="D2807" i="5" s="1"/>
  <c r="B2806" i="5"/>
  <c r="D2806" i="5" s="1"/>
  <c r="B2805" i="5"/>
  <c r="D2805" i="5" s="1"/>
  <c r="B2804" i="5"/>
  <c r="D2804" i="5" s="1"/>
  <c r="B2803" i="5"/>
  <c r="D2803" i="5" s="1"/>
  <c r="B2802" i="5"/>
  <c r="D2802" i="5" s="1"/>
  <c r="B2801" i="5"/>
  <c r="D2801" i="5" s="1"/>
  <c r="B2800" i="5"/>
  <c r="D2800" i="5" s="1"/>
  <c r="B2799" i="5"/>
  <c r="D2799" i="5" s="1"/>
  <c r="B2798" i="5"/>
  <c r="D2798" i="5" s="1"/>
  <c r="B2797" i="5"/>
  <c r="D2797" i="5" s="1"/>
  <c r="B2796" i="5"/>
  <c r="D2796" i="5" s="1"/>
  <c r="B2795" i="5"/>
  <c r="D2795" i="5" s="1"/>
  <c r="B2794" i="5"/>
  <c r="D2794" i="5" s="1"/>
  <c r="B2793" i="5"/>
  <c r="D2793" i="5" s="1"/>
  <c r="B2792" i="5"/>
  <c r="D2792" i="5" s="1"/>
  <c r="B2791" i="5"/>
  <c r="D2791" i="5" s="1"/>
  <c r="B2790" i="5"/>
  <c r="D2790" i="5" s="1"/>
  <c r="B2789" i="5"/>
  <c r="D2789" i="5" s="1"/>
  <c r="B2788" i="5"/>
  <c r="D2788" i="5" s="1"/>
  <c r="B2787" i="5"/>
  <c r="D2787" i="5" s="1"/>
  <c r="B2786" i="5"/>
  <c r="D2786" i="5" s="1"/>
  <c r="B2785" i="5"/>
  <c r="D2785" i="5" s="1"/>
  <c r="B2784" i="5"/>
  <c r="D2784" i="5" s="1"/>
  <c r="B2783" i="5"/>
  <c r="D2783" i="5" s="1"/>
  <c r="B2782" i="5"/>
  <c r="D2782" i="5" s="1"/>
  <c r="B2781" i="5"/>
  <c r="D2781" i="5" s="1"/>
  <c r="B2780" i="5"/>
  <c r="D2780" i="5" s="1"/>
  <c r="B2779" i="5"/>
  <c r="D2779" i="5" s="1"/>
  <c r="B2778" i="5"/>
  <c r="D2778" i="5" s="1"/>
  <c r="B2777" i="5"/>
  <c r="D2777" i="5" s="1"/>
  <c r="B2776" i="5"/>
  <c r="D2776" i="5" s="1"/>
  <c r="B2775" i="5"/>
  <c r="D2775" i="5" s="1"/>
  <c r="B2774" i="5"/>
  <c r="D2774" i="5" s="1"/>
  <c r="B2773" i="5"/>
  <c r="D2773" i="5" s="1"/>
  <c r="B2772" i="5"/>
  <c r="D2772" i="5" s="1"/>
  <c r="B2771" i="5"/>
  <c r="D2771" i="5" s="1"/>
  <c r="B2770" i="5"/>
  <c r="D2770" i="5" s="1"/>
  <c r="B2769" i="5"/>
  <c r="D2769" i="5" s="1"/>
  <c r="B2768" i="5"/>
  <c r="D2768" i="5" s="1"/>
  <c r="B2767" i="5"/>
  <c r="D2767" i="5" s="1"/>
  <c r="B2766" i="5"/>
  <c r="D2766" i="5" s="1"/>
  <c r="B2765" i="5"/>
  <c r="D2765" i="5" s="1"/>
  <c r="B2764" i="5"/>
  <c r="D2764" i="5" s="1"/>
  <c r="B2763" i="5"/>
  <c r="D2763" i="5" s="1"/>
  <c r="B2762" i="5"/>
  <c r="D2762" i="5" s="1"/>
  <c r="B2761" i="5"/>
  <c r="D2761" i="5" s="1"/>
  <c r="B2760" i="5"/>
  <c r="D2760" i="5" s="1"/>
  <c r="B2759" i="5"/>
  <c r="D2759" i="5" s="1"/>
  <c r="B2758" i="5"/>
  <c r="D2758" i="5" s="1"/>
  <c r="B2757" i="5"/>
  <c r="D2757" i="5" s="1"/>
  <c r="B2756" i="5"/>
  <c r="D2756" i="5" s="1"/>
  <c r="B2755" i="5"/>
  <c r="D2755" i="5" s="1"/>
  <c r="B2754" i="5"/>
  <c r="D2754" i="5" s="1"/>
  <c r="B2753" i="5"/>
  <c r="D2753" i="5" s="1"/>
  <c r="B2752" i="5"/>
  <c r="D2752" i="5" s="1"/>
  <c r="B2751" i="5"/>
  <c r="D2751" i="5" s="1"/>
  <c r="B2750" i="5"/>
  <c r="D2750" i="5" s="1"/>
  <c r="B2749" i="5"/>
  <c r="D2749" i="5" s="1"/>
  <c r="B2748" i="5"/>
  <c r="D2748" i="5" s="1"/>
  <c r="B2747" i="5"/>
  <c r="D2747" i="5" s="1"/>
  <c r="B2746" i="5"/>
  <c r="D2746" i="5" s="1"/>
  <c r="B2745" i="5"/>
  <c r="D2745" i="5" s="1"/>
  <c r="B2744" i="5"/>
  <c r="D2744" i="5" s="1"/>
  <c r="B2743" i="5"/>
  <c r="D2743" i="5" s="1"/>
  <c r="B2742" i="5"/>
  <c r="D2742" i="5" s="1"/>
  <c r="B2741" i="5"/>
  <c r="D2741" i="5" s="1"/>
  <c r="B2740" i="5"/>
  <c r="D2740" i="5" s="1"/>
  <c r="B2739" i="5"/>
  <c r="D2739" i="5" s="1"/>
  <c r="B2738" i="5"/>
  <c r="D2738" i="5" s="1"/>
  <c r="B2737" i="5"/>
  <c r="D2737" i="5" s="1"/>
  <c r="B2736" i="5"/>
  <c r="D2736" i="5" s="1"/>
  <c r="B2735" i="5"/>
  <c r="D2735" i="5" s="1"/>
  <c r="B2734" i="5"/>
  <c r="D2734" i="5" s="1"/>
  <c r="B2733" i="5"/>
  <c r="D2733" i="5" s="1"/>
  <c r="B2732" i="5"/>
  <c r="D2732" i="5" s="1"/>
  <c r="B2731" i="5"/>
  <c r="D2731" i="5" s="1"/>
  <c r="B2730" i="5"/>
  <c r="D2730" i="5" s="1"/>
  <c r="B2729" i="5"/>
  <c r="D2729" i="5" s="1"/>
  <c r="B2728" i="5"/>
  <c r="D2728" i="5" s="1"/>
  <c r="B2727" i="5"/>
  <c r="D2727" i="5" s="1"/>
  <c r="B2726" i="5"/>
  <c r="D2726" i="5" s="1"/>
  <c r="B2725" i="5"/>
  <c r="D2725" i="5" s="1"/>
  <c r="B2724" i="5"/>
  <c r="D2724" i="5" s="1"/>
  <c r="B2723" i="5"/>
  <c r="D2723" i="5" s="1"/>
  <c r="B2722" i="5"/>
  <c r="D2722" i="5" s="1"/>
  <c r="B2721" i="5"/>
  <c r="D2721" i="5" s="1"/>
  <c r="B2720" i="5"/>
  <c r="D2720" i="5" s="1"/>
  <c r="B2719" i="5"/>
  <c r="D2719" i="5" s="1"/>
  <c r="B2718" i="5"/>
  <c r="D2718" i="5" s="1"/>
  <c r="B2717" i="5"/>
  <c r="D2717" i="5" s="1"/>
  <c r="B2716" i="5"/>
  <c r="D2716" i="5" s="1"/>
  <c r="B2715" i="5"/>
  <c r="D2715" i="5" s="1"/>
  <c r="B2714" i="5"/>
  <c r="D2714" i="5" s="1"/>
  <c r="B2713" i="5"/>
  <c r="D2713" i="5" s="1"/>
  <c r="B2712" i="5"/>
  <c r="D2712" i="5" s="1"/>
  <c r="B2711" i="5"/>
  <c r="D2711" i="5" s="1"/>
  <c r="B2710" i="5"/>
  <c r="D2710" i="5" s="1"/>
  <c r="B2709" i="5"/>
  <c r="D2709" i="5" s="1"/>
  <c r="B2708" i="5"/>
  <c r="D2708" i="5" s="1"/>
  <c r="B2707" i="5"/>
  <c r="D2707" i="5" s="1"/>
  <c r="B2706" i="5"/>
  <c r="D2706" i="5" s="1"/>
  <c r="B2705" i="5"/>
  <c r="D2705" i="5" s="1"/>
  <c r="B2704" i="5"/>
  <c r="D2704" i="5" s="1"/>
  <c r="B2703" i="5"/>
  <c r="D2703" i="5" s="1"/>
  <c r="B2702" i="5"/>
  <c r="D2702" i="5" s="1"/>
  <c r="B2701" i="5"/>
  <c r="D2701" i="5" s="1"/>
  <c r="B2700" i="5"/>
  <c r="D2700" i="5" s="1"/>
  <c r="B2699" i="5"/>
  <c r="D2699" i="5" s="1"/>
  <c r="B2698" i="5"/>
  <c r="D2698" i="5" s="1"/>
  <c r="B2697" i="5"/>
  <c r="D2697" i="5" s="1"/>
  <c r="B2696" i="5"/>
  <c r="D2696" i="5" s="1"/>
  <c r="B2695" i="5"/>
  <c r="D2695" i="5" s="1"/>
  <c r="B2694" i="5"/>
  <c r="D2694" i="5" s="1"/>
  <c r="B2693" i="5"/>
  <c r="D2693" i="5" s="1"/>
  <c r="B2692" i="5"/>
  <c r="D2692" i="5" s="1"/>
  <c r="B2691" i="5"/>
  <c r="D2691" i="5" s="1"/>
  <c r="B2690" i="5"/>
  <c r="D2690" i="5" s="1"/>
  <c r="B2689" i="5"/>
  <c r="D2689" i="5" s="1"/>
  <c r="B2688" i="5"/>
  <c r="D2688" i="5" s="1"/>
  <c r="B2687" i="5"/>
  <c r="D2687" i="5" s="1"/>
  <c r="B2686" i="5"/>
  <c r="D2686" i="5" s="1"/>
  <c r="B2685" i="5"/>
  <c r="D2685" i="5" s="1"/>
  <c r="B2684" i="5"/>
  <c r="D2684" i="5" s="1"/>
  <c r="B2683" i="5"/>
  <c r="D2683" i="5" s="1"/>
  <c r="B2682" i="5"/>
  <c r="D2682" i="5" s="1"/>
  <c r="B2681" i="5"/>
  <c r="D2681" i="5" s="1"/>
  <c r="B2680" i="5"/>
  <c r="D2680" i="5" s="1"/>
  <c r="B2679" i="5"/>
  <c r="D2679" i="5" s="1"/>
  <c r="B2678" i="5"/>
  <c r="D2678" i="5" s="1"/>
  <c r="B2677" i="5"/>
  <c r="D2677" i="5" s="1"/>
  <c r="B2676" i="5"/>
  <c r="D2676" i="5" s="1"/>
  <c r="B2675" i="5"/>
  <c r="D2675" i="5" s="1"/>
  <c r="B2674" i="5"/>
  <c r="D2674" i="5" s="1"/>
  <c r="B2673" i="5"/>
  <c r="D2673" i="5" s="1"/>
  <c r="B2672" i="5"/>
  <c r="D2672" i="5" s="1"/>
  <c r="B2671" i="5"/>
  <c r="D2671" i="5" s="1"/>
  <c r="B2670" i="5"/>
  <c r="D2670" i="5" s="1"/>
  <c r="B2669" i="5"/>
  <c r="D2669" i="5" s="1"/>
  <c r="B2668" i="5"/>
  <c r="D2668" i="5" s="1"/>
  <c r="B2667" i="5"/>
  <c r="D2667" i="5" s="1"/>
  <c r="B2666" i="5"/>
  <c r="D2666" i="5" s="1"/>
  <c r="B2665" i="5"/>
  <c r="D2665" i="5" s="1"/>
  <c r="B2664" i="5"/>
  <c r="D2664" i="5" s="1"/>
  <c r="B2663" i="5"/>
  <c r="D2663" i="5" s="1"/>
  <c r="B2662" i="5"/>
  <c r="D2662" i="5" s="1"/>
  <c r="B2661" i="5"/>
  <c r="D2661" i="5" s="1"/>
  <c r="B2660" i="5"/>
  <c r="D2660" i="5" s="1"/>
  <c r="B2659" i="5"/>
  <c r="D2659" i="5" s="1"/>
  <c r="B2658" i="5"/>
  <c r="D2658" i="5" s="1"/>
  <c r="B2657" i="5"/>
  <c r="D2657" i="5" s="1"/>
  <c r="B2656" i="5"/>
  <c r="D2656" i="5" s="1"/>
  <c r="B2655" i="5"/>
  <c r="D2655" i="5" s="1"/>
  <c r="B2654" i="5"/>
  <c r="D2654" i="5" s="1"/>
  <c r="B2653" i="5"/>
  <c r="D2653" i="5" s="1"/>
  <c r="B2652" i="5"/>
  <c r="D2652" i="5" s="1"/>
  <c r="B2651" i="5"/>
  <c r="D2651" i="5" s="1"/>
  <c r="B2650" i="5"/>
  <c r="D2650" i="5" s="1"/>
  <c r="B2649" i="5"/>
  <c r="D2649" i="5" s="1"/>
  <c r="B2648" i="5"/>
  <c r="D2648" i="5" s="1"/>
  <c r="B2647" i="5"/>
  <c r="D2647" i="5" s="1"/>
  <c r="B2646" i="5"/>
  <c r="D2646" i="5" s="1"/>
  <c r="B2645" i="5"/>
  <c r="D2645" i="5" s="1"/>
  <c r="B2644" i="5"/>
  <c r="D2644" i="5" s="1"/>
  <c r="B2643" i="5"/>
  <c r="D2643" i="5" s="1"/>
  <c r="B2642" i="5"/>
  <c r="D2642" i="5" s="1"/>
  <c r="B2641" i="5"/>
  <c r="D2641" i="5" s="1"/>
  <c r="B2640" i="5"/>
  <c r="D2640" i="5" s="1"/>
  <c r="B2639" i="5"/>
  <c r="D2639" i="5" s="1"/>
  <c r="B2638" i="5"/>
  <c r="D2638" i="5" s="1"/>
  <c r="B2637" i="5"/>
  <c r="D2637" i="5" s="1"/>
  <c r="B2636" i="5"/>
  <c r="D2636" i="5" s="1"/>
  <c r="B2635" i="5"/>
  <c r="D2635" i="5" s="1"/>
  <c r="B2634" i="5"/>
  <c r="D2634" i="5" s="1"/>
  <c r="B2633" i="5"/>
  <c r="D2633" i="5" s="1"/>
  <c r="B2632" i="5"/>
  <c r="D2632" i="5" s="1"/>
  <c r="B2631" i="5"/>
  <c r="D2631" i="5" s="1"/>
  <c r="B2630" i="5"/>
  <c r="D2630" i="5" s="1"/>
  <c r="B2629" i="5"/>
  <c r="D2629" i="5" s="1"/>
  <c r="B2628" i="5"/>
  <c r="D2628" i="5" s="1"/>
  <c r="B2627" i="5"/>
  <c r="D2627" i="5" s="1"/>
  <c r="B2626" i="5"/>
  <c r="D2626" i="5" s="1"/>
  <c r="B2625" i="5"/>
  <c r="D2625" i="5" s="1"/>
  <c r="B2624" i="5"/>
  <c r="D2624" i="5" s="1"/>
  <c r="B2623" i="5"/>
  <c r="D2623" i="5" s="1"/>
  <c r="B2622" i="5"/>
  <c r="D2622" i="5" s="1"/>
  <c r="B2621" i="5"/>
  <c r="D2621" i="5" s="1"/>
  <c r="B2620" i="5"/>
  <c r="D2620" i="5" s="1"/>
  <c r="B2619" i="5"/>
  <c r="D2619" i="5" s="1"/>
  <c r="B2618" i="5"/>
  <c r="D2618" i="5" s="1"/>
  <c r="B2617" i="5"/>
  <c r="D2617" i="5" s="1"/>
  <c r="B2616" i="5"/>
  <c r="D2616" i="5" s="1"/>
  <c r="B2615" i="5"/>
  <c r="D2615" i="5" s="1"/>
  <c r="B2614" i="5"/>
  <c r="D2614" i="5" s="1"/>
  <c r="B2613" i="5"/>
  <c r="D2613" i="5" s="1"/>
  <c r="B2612" i="5"/>
  <c r="D2612" i="5" s="1"/>
  <c r="B2611" i="5"/>
  <c r="D2611" i="5" s="1"/>
  <c r="B2610" i="5"/>
  <c r="D2610" i="5" s="1"/>
  <c r="B2609" i="5"/>
  <c r="D2609" i="5" s="1"/>
  <c r="B2608" i="5"/>
  <c r="D2608" i="5" s="1"/>
  <c r="B2607" i="5"/>
  <c r="D2607" i="5" s="1"/>
  <c r="B2606" i="5"/>
  <c r="D2606" i="5" s="1"/>
  <c r="B2605" i="5"/>
  <c r="D2605" i="5" s="1"/>
  <c r="B2604" i="5"/>
  <c r="D2604" i="5" s="1"/>
  <c r="B2603" i="5"/>
  <c r="D2603" i="5" s="1"/>
  <c r="B2602" i="5"/>
  <c r="D2602" i="5" s="1"/>
  <c r="B2601" i="5"/>
  <c r="D2601" i="5" s="1"/>
  <c r="B2600" i="5"/>
  <c r="D2600" i="5" s="1"/>
  <c r="B2599" i="5"/>
  <c r="D2599" i="5" s="1"/>
  <c r="B2598" i="5"/>
  <c r="D2598" i="5" s="1"/>
  <c r="B2597" i="5"/>
  <c r="D2597" i="5" s="1"/>
  <c r="B2596" i="5"/>
  <c r="D2596" i="5" s="1"/>
  <c r="B2595" i="5"/>
  <c r="D2595" i="5" s="1"/>
  <c r="B2594" i="5"/>
  <c r="D2594" i="5" s="1"/>
  <c r="B2593" i="5"/>
  <c r="D2593" i="5" s="1"/>
  <c r="B2592" i="5"/>
  <c r="D2592" i="5" s="1"/>
  <c r="B2591" i="5"/>
  <c r="D2591" i="5" s="1"/>
  <c r="B2590" i="5"/>
  <c r="D2590" i="5" s="1"/>
  <c r="B2589" i="5"/>
  <c r="D2589" i="5" s="1"/>
  <c r="B2588" i="5"/>
  <c r="D2588" i="5" s="1"/>
  <c r="B2587" i="5"/>
  <c r="D2587" i="5" s="1"/>
  <c r="B2586" i="5"/>
  <c r="D2586" i="5" s="1"/>
  <c r="B2585" i="5"/>
  <c r="D2585" i="5" s="1"/>
  <c r="B2584" i="5"/>
  <c r="D2584" i="5" s="1"/>
  <c r="B2583" i="5"/>
  <c r="D2583" i="5" s="1"/>
  <c r="B2582" i="5"/>
  <c r="D2582" i="5" s="1"/>
  <c r="B2581" i="5"/>
  <c r="D2581" i="5" s="1"/>
  <c r="B2580" i="5"/>
  <c r="D2580" i="5" s="1"/>
  <c r="B2579" i="5"/>
  <c r="D2579" i="5" s="1"/>
  <c r="B2578" i="5"/>
  <c r="D2578" i="5" s="1"/>
  <c r="B2577" i="5"/>
  <c r="D2577" i="5" s="1"/>
  <c r="B2576" i="5"/>
  <c r="D2576" i="5" s="1"/>
  <c r="B2575" i="5"/>
  <c r="D2575" i="5" s="1"/>
  <c r="B2574" i="5"/>
  <c r="D2574" i="5" s="1"/>
  <c r="B2573" i="5"/>
  <c r="D2573" i="5" s="1"/>
  <c r="B2572" i="5"/>
  <c r="D2572" i="5" s="1"/>
  <c r="B2571" i="5"/>
  <c r="D2571" i="5" s="1"/>
  <c r="B2570" i="5"/>
  <c r="D2570" i="5" s="1"/>
  <c r="B2569" i="5"/>
  <c r="D2569" i="5" s="1"/>
  <c r="B2568" i="5"/>
  <c r="D2568" i="5" s="1"/>
  <c r="B2567" i="5"/>
  <c r="D2567" i="5" s="1"/>
  <c r="B2566" i="5"/>
  <c r="D2566" i="5" s="1"/>
  <c r="B2565" i="5"/>
  <c r="D2565" i="5" s="1"/>
  <c r="B2564" i="5"/>
  <c r="D2564" i="5" s="1"/>
  <c r="B2563" i="5"/>
  <c r="D2563" i="5" s="1"/>
  <c r="B2562" i="5"/>
  <c r="D2562" i="5" s="1"/>
  <c r="B2561" i="5"/>
  <c r="D2561" i="5" s="1"/>
  <c r="B2560" i="5"/>
  <c r="D2560" i="5" s="1"/>
  <c r="B2559" i="5"/>
  <c r="D2559" i="5" s="1"/>
  <c r="B2558" i="5"/>
  <c r="D2558" i="5" s="1"/>
  <c r="B2557" i="5"/>
  <c r="D2557" i="5" s="1"/>
  <c r="B2556" i="5"/>
  <c r="D2556" i="5" s="1"/>
  <c r="B2555" i="5"/>
  <c r="D2555" i="5" s="1"/>
  <c r="B2554" i="5"/>
  <c r="D2554" i="5" s="1"/>
  <c r="B2553" i="5"/>
  <c r="D2553" i="5" s="1"/>
  <c r="B2552" i="5"/>
  <c r="D2552" i="5" s="1"/>
  <c r="B2551" i="5"/>
  <c r="D2551" i="5" s="1"/>
  <c r="B2550" i="5"/>
  <c r="D2550" i="5" s="1"/>
  <c r="B2549" i="5"/>
  <c r="D2549" i="5" s="1"/>
  <c r="B2548" i="5"/>
  <c r="D2548" i="5" s="1"/>
  <c r="B2547" i="5"/>
  <c r="D2547" i="5" s="1"/>
  <c r="B2546" i="5"/>
  <c r="D2546" i="5" s="1"/>
  <c r="B2545" i="5"/>
  <c r="D2545" i="5" s="1"/>
  <c r="B2544" i="5"/>
  <c r="D2544" i="5" s="1"/>
  <c r="B2543" i="5"/>
  <c r="D2543" i="5" s="1"/>
  <c r="B2542" i="5"/>
  <c r="D2542" i="5" s="1"/>
  <c r="B2541" i="5"/>
  <c r="D2541" i="5" s="1"/>
  <c r="B2540" i="5"/>
  <c r="D2540" i="5" s="1"/>
  <c r="B2539" i="5"/>
  <c r="D2539" i="5" s="1"/>
  <c r="B2538" i="5"/>
  <c r="D2538" i="5" s="1"/>
  <c r="B2537" i="5"/>
  <c r="D2537" i="5" s="1"/>
  <c r="B2536" i="5"/>
  <c r="D2536" i="5" s="1"/>
  <c r="B2535" i="5"/>
  <c r="D2535" i="5" s="1"/>
  <c r="B2534" i="5"/>
  <c r="D2534" i="5" s="1"/>
  <c r="B2533" i="5"/>
  <c r="D2533" i="5" s="1"/>
  <c r="B2532" i="5"/>
  <c r="D2532" i="5" s="1"/>
  <c r="B2531" i="5"/>
  <c r="D2531" i="5" s="1"/>
  <c r="B2530" i="5"/>
  <c r="D2530" i="5" s="1"/>
  <c r="B2529" i="5"/>
  <c r="D2529" i="5" s="1"/>
  <c r="B2528" i="5"/>
  <c r="D2528" i="5" s="1"/>
  <c r="B2527" i="5"/>
  <c r="D2527" i="5" s="1"/>
  <c r="B2526" i="5"/>
  <c r="D2526" i="5" s="1"/>
  <c r="B2525" i="5"/>
  <c r="D2525" i="5" s="1"/>
  <c r="B2524" i="5"/>
  <c r="D2524" i="5" s="1"/>
  <c r="B2523" i="5"/>
  <c r="D2523" i="5" s="1"/>
  <c r="B2522" i="5"/>
  <c r="D2522" i="5" s="1"/>
  <c r="B2521" i="5"/>
  <c r="D2521" i="5" s="1"/>
  <c r="B2520" i="5"/>
  <c r="D2520" i="5" s="1"/>
  <c r="B2519" i="5"/>
  <c r="D2519" i="5" s="1"/>
  <c r="B2518" i="5"/>
  <c r="D2518" i="5" s="1"/>
  <c r="B2517" i="5"/>
  <c r="D2517" i="5" s="1"/>
  <c r="B2516" i="5"/>
  <c r="D2516" i="5" s="1"/>
  <c r="B2515" i="5"/>
  <c r="D2515" i="5" s="1"/>
  <c r="B2514" i="5"/>
  <c r="D2514" i="5" s="1"/>
  <c r="B2513" i="5"/>
  <c r="D2513" i="5" s="1"/>
  <c r="B2512" i="5"/>
  <c r="D2512" i="5" s="1"/>
  <c r="B2511" i="5"/>
  <c r="D2511" i="5" s="1"/>
  <c r="B2510" i="5"/>
  <c r="D2510" i="5" s="1"/>
  <c r="B2509" i="5"/>
  <c r="D2509" i="5" s="1"/>
  <c r="B2508" i="5"/>
  <c r="D2508" i="5" s="1"/>
  <c r="B2507" i="5"/>
  <c r="D2507" i="5" s="1"/>
  <c r="B2506" i="5"/>
  <c r="D2506" i="5" s="1"/>
  <c r="B2505" i="5"/>
  <c r="D2505" i="5" s="1"/>
  <c r="B2504" i="5"/>
  <c r="D2504" i="5" s="1"/>
  <c r="B2503" i="5"/>
  <c r="D2503" i="5" s="1"/>
  <c r="B2502" i="5"/>
  <c r="D2502" i="5" s="1"/>
  <c r="B2501" i="5"/>
  <c r="D2501" i="5" s="1"/>
  <c r="B2500" i="5"/>
  <c r="D2500" i="5" s="1"/>
  <c r="B2499" i="5"/>
  <c r="D2499" i="5" s="1"/>
  <c r="B2498" i="5"/>
  <c r="D2498" i="5" s="1"/>
  <c r="B2497" i="5"/>
  <c r="D2497" i="5" s="1"/>
  <c r="B2496" i="5"/>
  <c r="D2496" i="5" s="1"/>
  <c r="B2495" i="5"/>
  <c r="D2495" i="5" s="1"/>
  <c r="B2494" i="5"/>
  <c r="D2494" i="5" s="1"/>
  <c r="B2493" i="5"/>
  <c r="D2493" i="5" s="1"/>
  <c r="B2492" i="5"/>
  <c r="D2492" i="5" s="1"/>
  <c r="B2491" i="5"/>
  <c r="D2491" i="5" s="1"/>
  <c r="B2490" i="5"/>
  <c r="D2490" i="5" s="1"/>
  <c r="B2489" i="5"/>
  <c r="D2489" i="5" s="1"/>
  <c r="B2488" i="5"/>
  <c r="D2488" i="5" s="1"/>
  <c r="B2487" i="5"/>
  <c r="D2487" i="5" s="1"/>
  <c r="B2486" i="5"/>
  <c r="D2486" i="5" s="1"/>
  <c r="B2485" i="5"/>
  <c r="D2485" i="5" s="1"/>
  <c r="B2484" i="5"/>
  <c r="D2484" i="5" s="1"/>
  <c r="B2483" i="5"/>
  <c r="D2483" i="5" s="1"/>
  <c r="B2482" i="5"/>
  <c r="D2482" i="5" s="1"/>
  <c r="B2481" i="5"/>
  <c r="D2481" i="5" s="1"/>
  <c r="B2480" i="5"/>
  <c r="D2480" i="5" s="1"/>
  <c r="B2479" i="5"/>
  <c r="D2479" i="5" s="1"/>
  <c r="B2478" i="5"/>
  <c r="D2478" i="5" s="1"/>
  <c r="B2477" i="5"/>
  <c r="D2477" i="5" s="1"/>
  <c r="B2476" i="5"/>
  <c r="D2476" i="5" s="1"/>
  <c r="B2475" i="5"/>
  <c r="D2475" i="5" s="1"/>
  <c r="B2474" i="5"/>
  <c r="D2474" i="5" s="1"/>
  <c r="B2473" i="5"/>
  <c r="D2473" i="5" s="1"/>
  <c r="B2472" i="5"/>
  <c r="D2472" i="5" s="1"/>
  <c r="B2471" i="5"/>
  <c r="D2471" i="5" s="1"/>
  <c r="B2470" i="5"/>
  <c r="D2470" i="5" s="1"/>
  <c r="B2469" i="5"/>
  <c r="D2469" i="5" s="1"/>
  <c r="B2468" i="5"/>
  <c r="D2468" i="5" s="1"/>
  <c r="B2467" i="5"/>
  <c r="D2467" i="5" s="1"/>
  <c r="B2466" i="5"/>
  <c r="D2466" i="5" s="1"/>
  <c r="B2465" i="5"/>
  <c r="D2465" i="5" s="1"/>
  <c r="B2464" i="5"/>
  <c r="D2464" i="5" s="1"/>
  <c r="B2463" i="5"/>
  <c r="D2463" i="5" s="1"/>
  <c r="B2462" i="5"/>
  <c r="D2462" i="5" s="1"/>
  <c r="B2461" i="5"/>
  <c r="D2461" i="5" s="1"/>
  <c r="B2460" i="5"/>
  <c r="D2460" i="5" s="1"/>
  <c r="B2459" i="5"/>
  <c r="D2459" i="5" s="1"/>
  <c r="B2458" i="5"/>
  <c r="D2458" i="5" s="1"/>
  <c r="B2457" i="5"/>
  <c r="D2457" i="5" s="1"/>
  <c r="B2456" i="5"/>
  <c r="D2456" i="5" s="1"/>
  <c r="B2455" i="5"/>
  <c r="D2455" i="5" s="1"/>
  <c r="B2454" i="5"/>
  <c r="D2454" i="5" s="1"/>
  <c r="B2453" i="5"/>
  <c r="D2453" i="5" s="1"/>
  <c r="B2452" i="5"/>
  <c r="D2452" i="5" s="1"/>
  <c r="B2451" i="5"/>
  <c r="D2451" i="5" s="1"/>
  <c r="B2450" i="5"/>
  <c r="D2450" i="5" s="1"/>
  <c r="B2449" i="5"/>
  <c r="D2449" i="5" s="1"/>
  <c r="B2448" i="5"/>
  <c r="D2448" i="5" s="1"/>
  <c r="B2447" i="5"/>
  <c r="D2447" i="5" s="1"/>
  <c r="B2446" i="5"/>
  <c r="D2446" i="5" s="1"/>
  <c r="B2445" i="5"/>
  <c r="D2445" i="5" s="1"/>
  <c r="B2444" i="5"/>
  <c r="D2444" i="5" s="1"/>
  <c r="B2443" i="5"/>
  <c r="D2443" i="5" s="1"/>
  <c r="B2442" i="5"/>
  <c r="D2442" i="5" s="1"/>
  <c r="B2441" i="5"/>
  <c r="D2441" i="5" s="1"/>
  <c r="B2440" i="5"/>
  <c r="D2440" i="5" s="1"/>
  <c r="B2439" i="5"/>
  <c r="D2439" i="5" s="1"/>
  <c r="B2438" i="5"/>
  <c r="D2438" i="5" s="1"/>
  <c r="B2437" i="5"/>
  <c r="D2437" i="5" s="1"/>
  <c r="B2436" i="5"/>
  <c r="D2436" i="5" s="1"/>
  <c r="B2435" i="5"/>
  <c r="D2435" i="5" s="1"/>
  <c r="B2434" i="5"/>
  <c r="D2434" i="5" s="1"/>
  <c r="B2433" i="5"/>
  <c r="D2433" i="5" s="1"/>
  <c r="B2432" i="5"/>
  <c r="D2432" i="5" s="1"/>
  <c r="B2431" i="5"/>
  <c r="D2431" i="5" s="1"/>
  <c r="B2430" i="5"/>
  <c r="D2430" i="5" s="1"/>
  <c r="B2429" i="5"/>
  <c r="D2429" i="5" s="1"/>
  <c r="B2428" i="5"/>
  <c r="D2428" i="5" s="1"/>
  <c r="B2427" i="5"/>
  <c r="D2427" i="5" s="1"/>
  <c r="B2426" i="5"/>
  <c r="D2426" i="5" s="1"/>
  <c r="B2425" i="5"/>
  <c r="D2425" i="5" s="1"/>
  <c r="B2424" i="5"/>
  <c r="D2424" i="5" s="1"/>
  <c r="B2423" i="5"/>
  <c r="D2423" i="5" s="1"/>
  <c r="B2422" i="5"/>
  <c r="D2422" i="5" s="1"/>
  <c r="B2421" i="5"/>
  <c r="D2421" i="5" s="1"/>
  <c r="B2420" i="5"/>
  <c r="D2420" i="5" s="1"/>
  <c r="B2419" i="5"/>
  <c r="D2419" i="5" s="1"/>
  <c r="B2418" i="5"/>
  <c r="D2418" i="5" s="1"/>
  <c r="B2417" i="5"/>
  <c r="D2417" i="5" s="1"/>
  <c r="B2416" i="5"/>
  <c r="D2416" i="5" s="1"/>
  <c r="B2415" i="5"/>
  <c r="D2415" i="5" s="1"/>
  <c r="B2414" i="5"/>
  <c r="D2414" i="5" s="1"/>
  <c r="B2413" i="5"/>
  <c r="D2413" i="5" s="1"/>
  <c r="B2412" i="5"/>
  <c r="D2412" i="5" s="1"/>
  <c r="B2411" i="5"/>
  <c r="D2411" i="5" s="1"/>
  <c r="B2410" i="5"/>
  <c r="D2410" i="5" s="1"/>
  <c r="B2409" i="5"/>
  <c r="D2409" i="5" s="1"/>
  <c r="B2408" i="5"/>
  <c r="D2408" i="5" s="1"/>
  <c r="B2407" i="5"/>
  <c r="D2407" i="5" s="1"/>
  <c r="B2406" i="5"/>
  <c r="D2406" i="5" s="1"/>
  <c r="B2405" i="5"/>
  <c r="D2405" i="5" s="1"/>
  <c r="B2404" i="5"/>
  <c r="D2404" i="5" s="1"/>
  <c r="B2403" i="5"/>
  <c r="D2403" i="5" s="1"/>
  <c r="B2402" i="5"/>
  <c r="D2402" i="5" s="1"/>
  <c r="B2401" i="5"/>
  <c r="D2401" i="5" s="1"/>
  <c r="B2400" i="5"/>
  <c r="D2400" i="5" s="1"/>
  <c r="B2399" i="5"/>
  <c r="D2399" i="5" s="1"/>
  <c r="B2398" i="5"/>
  <c r="D2398" i="5" s="1"/>
  <c r="B2397" i="5"/>
  <c r="D2397" i="5" s="1"/>
  <c r="B2396" i="5"/>
  <c r="D2396" i="5" s="1"/>
  <c r="B2395" i="5"/>
  <c r="D2395" i="5" s="1"/>
  <c r="B2394" i="5"/>
  <c r="D2394" i="5" s="1"/>
  <c r="B2393" i="5"/>
  <c r="D2393" i="5" s="1"/>
  <c r="B2392" i="5"/>
  <c r="D2392" i="5" s="1"/>
  <c r="B2391" i="5"/>
  <c r="D2391" i="5" s="1"/>
  <c r="B2390" i="5"/>
  <c r="D2390" i="5" s="1"/>
  <c r="B2389" i="5"/>
  <c r="D2389" i="5" s="1"/>
  <c r="B2388" i="5"/>
  <c r="D2388" i="5" s="1"/>
  <c r="B2387" i="5"/>
  <c r="D2387" i="5" s="1"/>
  <c r="B2386" i="5"/>
  <c r="D2386" i="5" s="1"/>
  <c r="B2385" i="5"/>
  <c r="D2385" i="5" s="1"/>
  <c r="B2384" i="5"/>
  <c r="D2384" i="5" s="1"/>
  <c r="B2383" i="5"/>
  <c r="D2383" i="5" s="1"/>
  <c r="B2382" i="5"/>
  <c r="D2382" i="5" s="1"/>
  <c r="B2381" i="5"/>
  <c r="D2381" i="5" s="1"/>
  <c r="B2380" i="5"/>
  <c r="D2380" i="5" s="1"/>
  <c r="B2379" i="5"/>
  <c r="D2379" i="5" s="1"/>
  <c r="B2378" i="5"/>
  <c r="D2378" i="5" s="1"/>
  <c r="B2377" i="5"/>
  <c r="D2377" i="5" s="1"/>
  <c r="B2376" i="5"/>
  <c r="D2376" i="5" s="1"/>
  <c r="B2375" i="5"/>
  <c r="D2375" i="5" s="1"/>
  <c r="B2374" i="5"/>
  <c r="D2374" i="5" s="1"/>
  <c r="B2373" i="5"/>
  <c r="D2373" i="5" s="1"/>
  <c r="B2372" i="5"/>
  <c r="D2372" i="5" s="1"/>
  <c r="B2371" i="5"/>
  <c r="D2371" i="5" s="1"/>
  <c r="B2370" i="5"/>
  <c r="D2370" i="5" s="1"/>
  <c r="B2369" i="5"/>
  <c r="D2369" i="5" s="1"/>
  <c r="B2368" i="5"/>
  <c r="D2368" i="5" s="1"/>
  <c r="B2367" i="5"/>
  <c r="D2367" i="5" s="1"/>
  <c r="B2366" i="5"/>
  <c r="D2366" i="5" s="1"/>
  <c r="B2365" i="5"/>
  <c r="D2365" i="5" s="1"/>
  <c r="B2364" i="5"/>
  <c r="D2364" i="5" s="1"/>
  <c r="B2363" i="5"/>
  <c r="D2363" i="5" s="1"/>
  <c r="B2362" i="5"/>
  <c r="D2362" i="5" s="1"/>
  <c r="B2361" i="5"/>
  <c r="D2361" i="5" s="1"/>
  <c r="B2360" i="5"/>
  <c r="D2360" i="5" s="1"/>
  <c r="B2359" i="5"/>
  <c r="D2359" i="5" s="1"/>
  <c r="B2358" i="5"/>
  <c r="D2358" i="5" s="1"/>
  <c r="B2357" i="5"/>
  <c r="D2357" i="5" s="1"/>
  <c r="B2356" i="5"/>
  <c r="D2356" i="5" s="1"/>
  <c r="B2355" i="5"/>
  <c r="D2355" i="5" s="1"/>
  <c r="B2354" i="5"/>
  <c r="D2354" i="5" s="1"/>
  <c r="B2353" i="5"/>
  <c r="D2353" i="5" s="1"/>
  <c r="B2352" i="5"/>
  <c r="D2352" i="5" s="1"/>
  <c r="B2351" i="5"/>
  <c r="D2351" i="5" s="1"/>
  <c r="B2350" i="5"/>
  <c r="D2350" i="5" s="1"/>
  <c r="B2349" i="5"/>
  <c r="D2349" i="5" s="1"/>
  <c r="B2348" i="5"/>
  <c r="D2348" i="5" s="1"/>
  <c r="B2347" i="5"/>
  <c r="D2347" i="5" s="1"/>
  <c r="B2346" i="5"/>
  <c r="D2346" i="5" s="1"/>
  <c r="B2345" i="5"/>
  <c r="D2345" i="5" s="1"/>
  <c r="B2344" i="5"/>
  <c r="D2344" i="5" s="1"/>
  <c r="B2343" i="5"/>
  <c r="D2343" i="5" s="1"/>
  <c r="B2342" i="5"/>
  <c r="D2342" i="5" s="1"/>
  <c r="B2341" i="5"/>
  <c r="D2341" i="5" s="1"/>
  <c r="B2340" i="5"/>
  <c r="D2340" i="5" s="1"/>
  <c r="B2339" i="5"/>
  <c r="D2339" i="5" s="1"/>
  <c r="B2338" i="5"/>
  <c r="D2338" i="5" s="1"/>
  <c r="B2337" i="5"/>
  <c r="D2337" i="5" s="1"/>
  <c r="B2336" i="5"/>
  <c r="D2336" i="5" s="1"/>
  <c r="B2335" i="5"/>
  <c r="D2335" i="5" s="1"/>
  <c r="B2334" i="5"/>
  <c r="D2334" i="5" s="1"/>
  <c r="B2333" i="5"/>
  <c r="D2333" i="5" s="1"/>
  <c r="B2332" i="5"/>
  <c r="D2332" i="5" s="1"/>
  <c r="B2331" i="5"/>
  <c r="D2331" i="5" s="1"/>
  <c r="B2330" i="5"/>
  <c r="D2330" i="5" s="1"/>
  <c r="B2329" i="5"/>
  <c r="D2329" i="5" s="1"/>
  <c r="B2328" i="5"/>
  <c r="D2328" i="5" s="1"/>
  <c r="B2327" i="5"/>
  <c r="D2327" i="5" s="1"/>
  <c r="B2326" i="5"/>
  <c r="D2326" i="5" s="1"/>
  <c r="B2325" i="5"/>
  <c r="D2325" i="5" s="1"/>
  <c r="B2324" i="5"/>
  <c r="D2324" i="5" s="1"/>
  <c r="B2323" i="5"/>
  <c r="D2323" i="5" s="1"/>
  <c r="B2322" i="5"/>
  <c r="D2322" i="5" s="1"/>
  <c r="B2321" i="5"/>
  <c r="D2321" i="5" s="1"/>
  <c r="B2320" i="5"/>
  <c r="D2320" i="5" s="1"/>
  <c r="B2319" i="5"/>
  <c r="D2319" i="5" s="1"/>
  <c r="B2318" i="5"/>
  <c r="D2318" i="5" s="1"/>
  <c r="B2317" i="5"/>
  <c r="D2317" i="5" s="1"/>
  <c r="B2316" i="5"/>
  <c r="D2316" i="5" s="1"/>
  <c r="B2315" i="5"/>
  <c r="D2315" i="5" s="1"/>
  <c r="B2314" i="5"/>
  <c r="D2314" i="5" s="1"/>
  <c r="B2313" i="5"/>
  <c r="D2313" i="5" s="1"/>
  <c r="B2312" i="5"/>
  <c r="D2312" i="5" s="1"/>
  <c r="B2311" i="5"/>
  <c r="D2311" i="5" s="1"/>
  <c r="B2310" i="5"/>
  <c r="D2310" i="5" s="1"/>
  <c r="B2309" i="5"/>
  <c r="D2309" i="5" s="1"/>
  <c r="B2308" i="5"/>
  <c r="D2308" i="5" s="1"/>
  <c r="B2307" i="5"/>
  <c r="D2307" i="5" s="1"/>
  <c r="B2306" i="5"/>
  <c r="D2306" i="5" s="1"/>
  <c r="B2305" i="5"/>
  <c r="D2305" i="5" s="1"/>
  <c r="B2304" i="5"/>
  <c r="D2304" i="5" s="1"/>
  <c r="B2303" i="5"/>
  <c r="D2303" i="5" s="1"/>
  <c r="B2302" i="5"/>
  <c r="D2302" i="5" s="1"/>
  <c r="B2301" i="5"/>
  <c r="D2301" i="5" s="1"/>
  <c r="B2300" i="5"/>
  <c r="D2300" i="5" s="1"/>
  <c r="B2299" i="5"/>
  <c r="D2299" i="5" s="1"/>
  <c r="B2298" i="5"/>
  <c r="D2298" i="5" s="1"/>
  <c r="B2297" i="5"/>
  <c r="D2297" i="5" s="1"/>
  <c r="B2296" i="5"/>
  <c r="D2296" i="5" s="1"/>
  <c r="B2295" i="5"/>
  <c r="D2295" i="5" s="1"/>
  <c r="B2294" i="5"/>
  <c r="D2294" i="5" s="1"/>
  <c r="B2293" i="5"/>
  <c r="D2293" i="5" s="1"/>
  <c r="B2292" i="5"/>
  <c r="D2292" i="5" s="1"/>
  <c r="B2291" i="5"/>
  <c r="D2291" i="5" s="1"/>
  <c r="B2290" i="5"/>
  <c r="D2290" i="5" s="1"/>
  <c r="B2289" i="5"/>
  <c r="D2289" i="5" s="1"/>
  <c r="B2288" i="5"/>
  <c r="D2288" i="5" s="1"/>
  <c r="B2287" i="5"/>
  <c r="D2287" i="5" s="1"/>
  <c r="B2286" i="5"/>
  <c r="D2286" i="5" s="1"/>
  <c r="B2285" i="5"/>
  <c r="D2285" i="5" s="1"/>
  <c r="B2284" i="5"/>
  <c r="D2284" i="5" s="1"/>
  <c r="B2283" i="5"/>
  <c r="D2283" i="5" s="1"/>
  <c r="B2282" i="5"/>
  <c r="D2282" i="5" s="1"/>
  <c r="B2281" i="5"/>
  <c r="D2281" i="5" s="1"/>
  <c r="B2280" i="5"/>
  <c r="D2280" i="5" s="1"/>
  <c r="B2279" i="5"/>
  <c r="D2279" i="5" s="1"/>
  <c r="B2278" i="5"/>
  <c r="D2278" i="5" s="1"/>
  <c r="B2277" i="5"/>
  <c r="D2277" i="5" s="1"/>
  <c r="B2276" i="5"/>
  <c r="D2276" i="5" s="1"/>
  <c r="B2275" i="5"/>
  <c r="D2275" i="5" s="1"/>
  <c r="B2274" i="5"/>
  <c r="D2274" i="5" s="1"/>
  <c r="B2273" i="5"/>
  <c r="D2273" i="5" s="1"/>
  <c r="B2272" i="5"/>
  <c r="D2272" i="5" s="1"/>
  <c r="B2271" i="5"/>
  <c r="D2271" i="5" s="1"/>
  <c r="B2270" i="5"/>
  <c r="D2270" i="5" s="1"/>
  <c r="B2269" i="5"/>
  <c r="D2269" i="5" s="1"/>
  <c r="B2268" i="5"/>
  <c r="D2268" i="5" s="1"/>
  <c r="B2267" i="5"/>
  <c r="D2267" i="5" s="1"/>
  <c r="B2266" i="5"/>
  <c r="D2266" i="5" s="1"/>
  <c r="B2265" i="5"/>
  <c r="D2265" i="5" s="1"/>
  <c r="B2264" i="5"/>
  <c r="D2264" i="5" s="1"/>
  <c r="B2263" i="5"/>
  <c r="D2263" i="5" s="1"/>
  <c r="B2262" i="5"/>
  <c r="D2262" i="5" s="1"/>
  <c r="B2261" i="5"/>
  <c r="D2261" i="5" s="1"/>
  <c r="B2260" i="5"/>
  <c r="D2260" i="5" s="1"/>
  <c r="B2259" i="5"/>
  <c r="D2259" i="5" s="1"/>
  <c r="B2258" i="5"/>
  <c r="D2258" i="5" s="1"/>
  <c r="B2257" i="5"/>
  <c r="D2257" i="5" s="1"/>
  <c r="B2256" i="5"/>
  <c r="D2256" i="5" s="1"/>
  <c r="B2255" i="5"/>
  <c r="D2255" i="5" s="1"/>
  <c r="B2254" i="5"/>
  <c r="D2254" i="5" s="1"/>
  <c r="B2253" i="5"/>
  <c r="D2253" i="5" s="1"/>
  <c r="B2252" i="5"/>
  <c r="D2252" i="5" s="1"/>
  <c r="B2251" i="5"/>
  <c r="D2251" i="5" s="1"/>
  <c r="B2250" i="5"/>
  <c r="D2250" i="5" s="1"/>
  <c r="B2249" i="5"/>
  <c r="D2249" i="5" s="1"/>
  <c r="B2248" i="5"/>
  <c r="D2248" i="5" s="1"/>
  <c r="B2247" i="5"/>
  <c r="D2247" i="5" s="1"/>
  <c r="B2246" i="5"/>
  <c r="D2246" i="5" s="1"/>
  <c r="B2245" i="5"/>
  <c r="D2245" i="5" s="1"/>
  <c r="B2244" i="5"/>
  <c r="D2244" i="5" s="1"/>
  <c r="B2243" i="5"/>
  <c r="D2243" i="5" s="1"/>
  <c r="B2242" i="5"/>
  <c r="D2242" i="5" s="1"/>
  <c r="B2241" i="5"/>
  <c r="D2241" i="5" s="1"/>
  <c r="B2240" i="5"/>
  <c r="D2240" i="5" s="1"/>
  <c r="B2239" i="5"/>
  <c r="D2239" i="5" s="1"/>
  <c r="B2238" i="5"/>
  <c r="D2238" i="5" s="1"/>
  <c r="B2237" i="5"/>
  <c r="D2237" i="5" s="1"/>
  <c r="B2236" i="5"/>
  <c r="D2236" i="5" s="1"/>
  <c r="B2235" i="5"/>
  <c r="D2235" i="5" s="1"/>
  <c r="B2234" i="5"/>
  <c r="D2234" i="5" s="1"/>
  <c r="B2233" i="5"/>
  <c r="D2233" i="5" s="1"/>
  <c r="B2232" i="5"/>
  <c r="D2232" i="5" s="1"/>
  <c r="B2231" i="5"/>
  <c r="D2231" i="5" s="1"/>
  <c r="B2230" i="5"/>
  <c r="D2230" i="5" s="1"/>
  <c r="B2229" i="5"/>
  <c r="D2229" i="5" s="1"/>
  <c r="B2228" i="5"/>
  <c r="D2228" i="5" s="1"/>
  <c r="B2227" i="5"/>
  <c r="D2227" i="5" s="1"/>
  <c r="B2226" i="5"/>
  <c r="D2226" i="5" s="1"/>
  <c r="B2225" i="5"/>
  <c r="D2225" i="5" s="1"/>
  <c r="B2224" i="5"/>
  <c r="D2224" i="5" s="1"/>
  <c r="B2223" i="5"/>
  <c r="D2223" i="5" s="1"/>
  <c r="B2222" i="5"/>
  <c r="D2222" i="5" s="1"/>
  <c r="B2221" i="5"/>
  <c r="D2221" i="5" s="1"/>
  <c r="B2220" i="5"/>
  <c r="D2220" i="5" s="1"/>
  <c r="B2219" i="5"/>
  <c r="D2219" i="5" s="1"/>
  <c r="B2218" i="5"/>
  <c r="D2218" i="5" s="1"/>
  <c r="B2217" i="5"/>
  <c r="D2217" i="5" s="1"/>
  <c r="B2216" i="5"/>
  <c r="D2216" i="5" s="1"/>
  <c r="B2215" i="5"/>
  <c r="D2215" i="5" s="1"/>
  <c r="B2214" i="5"/>
  <c r="D2214" i="5" s="1"/>
  <c r="B2213" i="5"/>
  <c r="D2213" i="5" s="1"/>
  <c r="B2212" i="5"/>
  <c r="D2212" i="5" s="1"/>
  <c r="B2211" i="5"/>
  <c r="D2211" i="5" s="1"/>
  <c r="B2210" i="5"/>
  <c r="D2210" i="5" s="1"/>
  <c r="B2209" i="5"/>
  <c r="D2209" i="5" s="1"/>
  <c r="B2208" i="5"/>
  <c r="D2208" i="5" s="1"/>
  <c r="B2207" i="5"/>
  <c r="D2207" i="5" s="1"/>
  <c r="B2206" i="5"/>
  <c r="D2206" i="5" s="1"/>
  <c r="B2205" i="5"/>
  <c r="D2205" i="5" s="1"/>
  <c r="B2204" i="5"/>
  <c r="D2204" i="5" s="1"/>
  <c r="B2203" i="5"/>
  <c r="D2203" i="5" s="1"/>
  <c r="B2202" i="5"/>
  <c r="D2202" i="5" s="1"/>
  <c r="B2201" i="5"/>
  <c r="D2201" i="5" s="1"/>
  <c r="B2200" i="5"/>
  <c r="D2200" i="5" s="1"/>
  <c r="B2199" i="5"/>
  <c r="D2199" i="5" s="1"/>
  <c r="B2198" i="5"/>
  <c r="D2198" i="5" s="1"/>
  <c r="B2197" i="5"/>
  <c r="D2197" i="5" s="1"/>
  <c r="B2196" i="5"/>
  <c r="D2196" i="5" s="1"/>
  <c r="B2195" i="5"/>
  <c r="D2195" i="5" s="1"/>
  <c r="B2194" i="5"/>
  <c r="D2194" i="5" s="1"/>
  <c r="B2193" i="5"/>
  <c r="D2193" i="5" s="1"/>
  <c r="B2192" i="5"/>
  <c r="D2192" i="5" s="1"/>
  <c r="B2191" i="5"/>
  <c r="D2191" i="5" s="1"/>
  <c r="B2190" i="5"/>
  <c r="D2190" i="5" s="1"/>
  <c r="B2189" i="5"/>
  <c r="D2189" i="5" s="1"/>
  <c r="B2188" i="5"/>
  <c r="D2188" i="5" s="1"/>
  <c r="B2187" i="5"/>
  <c r="D2187" i="5" s="1"/>
  <c r="B2186" i="5"/>
  <c r="D2186" i="5" s="1"/>
  <c r="B2185" i="5"/>
  <c r="D2185" i="5" s="1"/>
  <c r="B2184" i="5"/>
  <c r="D2184" i="5" s="1"/>
  <c r="B2183" i="5"/>
  <c r="D2183" i="5" s="1"/>
  <c r="B2182" i="5"/>
  <c r="D2182" i="5" s="1"/>
  <c r="B2181" i="5"/>
  <c r="D2181" i="5" s="1"/>
  <c r="B2180" i="5"/>
  <c r="D2180" i="5" s="1"/>
  <c r="B2179" i="5"/>
  <c r="D2179" i="5" s="1"/>
  <c r="B2178" i="5"/>
  <c r="D2178" i="5" s="1"/>
  <c r="B2177" i="5"/>
  <c r="D2177" i="5" s="1"/>
  <c r="B2176" i="5"/>
  <c r="D2176" i="5" s="1"/>
  <c r="B2175" i="5"/>
  <c r="D2175" i="5" s="1"/>
  <c r="B2174" i="5"/>
  <c r="D2174" i="5" s="1"/>
  <c r="B2173" i="5"/>
  <c r="D2173" i="5" s="1"/>
  <c r="B2172" i="5"/>
  <c r="D2172" i="5" s="1"/>
  <c r="B2171" i="5"/>
  <c r="D2171" i="5" s="1"/>
  <c r="B2170" i="5"/>
  <c r="D2170" i="5" s="1"/>
  <c r="B2169" i="5"/>
  <c r="D2169" i="5" s="1"/>
  <c r="B2168" i="5"/>
  <c r="D2168" i="5" s="1"/>
  <c r="B2167" i="5"/>
  <c r="D2167" i="5" s="1"/>
  <c r="B2166" i="5"/>
  <c r="D2166" i="5" s="1"/>
  <c r="B2165" i="5"/>
  <c r="D2165" i="5" s="1"/>
  <c r="B2164" i="5"/>
  <c r="D2164" i="5" s="1"/>
  <c r="B2163" i="5"/>
  <c r="D2163" i="5" s="1"/>
  <c r="B2162" i="5"/>
  <c r="D2162" i="5" s="1"/>
  <c r="B2161" i="5"/>
  <c r="D2161" i="5" s="1"/>
  <c r="B2160" i="5"/>
  <c r="D2160" i="5" s="1"/>
  <c r="B2159" i="5"/>
  <c r="D2159" i="5" s="1"/>
  <c r="B2158" i="5"/>
  <c r="D2158" i="5" s="1"/>
  <c r="B2157" i="5"/>
  <c r="D2157" i="5" s="1"/>
  <c r="B2156" i="5"/>
  <c r="D2156" i="5" s="1"/>
  <c r="B2155" i="5"/>
  <c r="D2155" i="5" s="1"/>
  <c r="B2154" i="5"/>
  <c r="D2154" i="5" s="1"/>
  <c r="B2153" i="5"/>
  <c r="D2153" i="5" s="1"/>
  <c r="B2152" i="5"/>
  <c r="D2152" i="5" s="1"/>
  <c r="B2151" i="5"/>
  <c r="D2151" i="5" s="1"/>
  <c r="B2150" i="5"/>
  <c r="D2150" i="5" s="1"/>
  <c r="B2149" i="5"/>
  <c r="D2149" i="5" s="1"/>
  <c r="B2148" i="5"/>
  <c r="D2148" i="5" s="1"/>
  <c r="B2147" i="5"/>
  <c r="D2147" i="5" s="1"/>
  <c r="B2146" i="5"/>
  <c r="D2146" i="5" s="1"/>
  <c r="B2145" i="5"/>
  <c r="D2145" i="5" s="1"/>
  <c r="B2144" i="5"/>
  <c r="D2144" i="5" s="1"/>
  <c r="B2143" i="5"/>
  <c r="D2143" i="5" s="1"/>
  <c r="B2142" i="5"/>
  <c r="D2142" i="5" s="1"/>
  <c r="B2141" i="5"/>
  <c r="D2141" i="5" s="1"/>
  <c r="B2140" i="5"/>
  <c r="D2140" i="5" s="1"/>
  <c r="B2139" i="5"/>
  <c r="D2139" i="5" s="1"/>
  <c r="B2138" i="5"/>
  <c r="D2138" i="5" s="1"/>
  <c r="B2137" i="5"/>
  <c r="D2137" i="5" s="1"/>
  <c r="B2136" i="5"/>
  <c r="D2136" i="5" s="1"/>
  <c r="B2135" i="5"/>
  <c r="D2135" i="5" s="1"/>
  <c r="B2134" i="5"/>
  <c r="D2134" i="5" s="1"/>
  <c r="B2133" i="5"/>
  <c r="D2133" i="5" s="1"/>
  <c r="B2132" i="5"/>
  <c r="D2132" i="5" s="1"/>
  <c r="B2131" i="5"/>
  <c r="D2131" i="5" s="1"/>
  <c r="B2130" i="5"/>
  <c r="D2130" i="5" s="1"/>
  <c r="B2129" i="5"/>
  <c r="D2129" i="5" s="1"/>
  <c r="B2128" i="5"/>
  <c r="D2128" i="5" s="1"/>
  <c r="B2127" i="5"/>
  <c r="D2127" i="5" s="1"/>
  <c r="B2126" i="5"/>
  <c r="D2126" i="5" s="1"/>
  <c r="B2125" i="5"/>
  <c r="D2125" i="5" s="1"/>
  <c r="B2124" i="5"/>
  <c r="D2124" i="5" s="1"/>
  <c r="B2123" i="5"/>
  <c r="D2123" i="5" s="1"/>
  <c r="B2122" i="5"/>
  <c r="D2122" i="5" s="1"/>
  <c r="B2121" i="5"/>
  <c r="D2121" i="5" s="1"/>
  <c r="B2120" i="5"/>
  <c r="D2120" i="5" s="1"/>
  <c r="B2119" i="5"/>
  <c r="D2119" i="5" s="1"/>
  <c r="B2118" i="5"/>
  <c r="D2118" i="5" s="1"/>
  <c r="B2117" i="5"/>
  <c r="D2117" i="5" s="1"/>
  <c r="B2116" i="5"/>
  <c r="D2116" i="5" s="1"/>
  <c r="B2115" i="5"/>
  <c r="D2115" i="5" s="1"/>
  <c r="B2114" i="5"/>
  <c r="D2114" i="5" s="1"/>
  <c r="B2113" i="5"/>
  <c r="D2113" i="5" s="1"/>
  <c r="B2112" i="5"/>
  <c r="D2112" i="5" s="1"/>
  <c r="B2111" i="5"/>
  <c r="D2111" i="5" s="1"/>
  <c r="B2110" i="5"/>
  <c r="D2110" i="5" s="1"/>
  <c r="B2109" i="5"/>
  <c r="D2109" i="5" s="1"/>
  <c r="B2108" i="5"/>
  <c r="D2108" i="5" s="1"/>
  <c r="B2107" i="5"/>
  <c r="D2107" i="5" s="1"/>
  <c r="B2106" i="5"/>
  <c r="D2106" i="5" s="1"/>
  <c r="B2105" i="5"/>
  <c r="D2105" i="5" s="1"/>
  <c r="B2104" i="5"/>
  <c r="D2104" i="5" s="1"/>
  <c r="B2103" i="5"/>
  <c r="D2103" i="5" s="1"/>
  <c r="B2102" i="5"/>
  <c r="D2102" i="5" s="1"/>
  <c r="B2101" i="5"/>
  <c r="D2101" i="5" s="1"/>
  <c r="B2100" i="5"/>
  <c r="D2100" i="5" s="1"/>
  <c r="B2099" i="5"/>
  <c r="D2099" i="5" s="1"/>
  <c r="B2098" i="5"/>
  <c r="D2098" i="5" s="1"/>
  <c r="B2097" i="5"/>
  <c r="D2097" i="5" s="1"/>
  <c r="B2096" i="5"/>
  <c r="D2096" i="5" s="1"/>
  <c r="B2095" i="5"/>
  <c r="D2095" i="5" s="1"/>
  <c r="B2094" i="5"/>
  <c r="D2094" i="5" s="1"/>
  <c r="B2093" i="5"/>
  <c r="D2093" i="5" s="1"/>
  <c r="B2092" i="5"/>
  <c r="D2092" i="5" s="1"/>
  <c r="B2091" i="5"/>
  <c r="D2091" i="5" s="1"/>
  <c r="B2090" i="5"/>
  <c r="D2090" i="5" s="1"/>
  <c r="B2089" i="5"/>
  <c r="D2089" i="5" s="1"/>
  <c r="B2088" i="5"/>
  <c r="D2088" i="5" s="1"/>
  <c r="B2087" i="5"/>
  <c r="D2087" i="5" s="1"/>
  <c r="B2086" i="5"/>
  <c r="D2086" i="5" s="1"/>
  <c r="B2085" i="5"/>
  <c r="D2085" i="5" s="1"/>
  <c r="B2084" i="5"/>
  <c r="D2084" i="5" s="1"/>
  <c r="B2083" i="5"/>
  <c r="D2083" i="5" s="1"/>
  <c r="B2082" i="5"/>
  <c r="D2082" i="5" s="1"/>
  <c r="B2081" i="5"/>
  <c r="D2081" i="5" s="1"/>
  <c r="B2080" i="5"/>
  <c r="D2080" i="5" s="1"/>
  <c r="B2079" i="5"/>
  <c r="D2079" i="5" s="1"/>
  <c r="B2078" i="5"/>
  <c r="D2078" i="5" s="1"/>
  <c r="B2077" i="5"/>
  <c r="D2077" i="5" s="1"/>
  <c r="B2076" i="5"/>
  <c r="D2076" i="5" s="1"/>
  <c r="B2075" i="5"/>
  <c r="D2075" i="5" s="1"/>
  <c r="B2074" i="5"/>
  <c r="D2074" i="5" s="1"/>
  <c r="B2073" i="5"/>
  <c r="D2073" i="5" s="1"/>
  <c r="B2072" i="5"/>
  <c r="D2072" i="5" s="1"/>
  <c r="B2071" i="5"/>
  <c r="D2071" i="5" s="1"/>
  <c r="B2070" i="5"/>
  <c r="D2070" i="5" s="1"/>
  <c r="B2069" i="5"/>
  <c r="D2069" i="5" s="1"/>
  <c r="B2068" i="5"/>
  <c r="D2068" i="5" s="1"/>
  <c r="B2067" i="5"/>
  <c r="D2067" i="5" s="1"/>
  <c r="B2066" i="5"/>
  <c r="D2066" i="5" s="1"/>
  <c r="B2065" i="5"/>
  <c r="D2065" i="5" s="1"/>
  <c r="B2064" i="5"/>
  <c r="D2064" i="5" s="1"/>
  <c r="B2063" i="5"/>
  <c r="D2063" i="5" s="1"/>
  <c r="B2062" i="5"/>
  <c r="D2062" i="5" s="1"/>
  <c r="B2061" i="5"/>
  <c r="D2061" i="5" s="1"/>
  <c r="B2060" i="5"/>
  <c r="D2060" i="5" s="1"/>
  <c r="B2059" i="5"/>
  <c r="D2059" i="5" s="1"/>
  <c r="B2058" i="5"/>
  <c r="D2058" i="5" s="1"/>
  <c r="B2057" i="5"/>
  <c r="D2057" i="5" s="1"/>
  <c r="B2056" i="5"/>
  <c r="D2056" i="5" s="1"/>
  <c r="B2055" i="5"/>
  <c r="D2055" i="5" s="1"/>
  <c r="B2054" i="5"/>
  <c r="D2054" i="5" s="1"/>
  <c r="B2053" i="5"/>
  <c r="D2053" i="5" s="1"/>
  <c r="B2052" i="5"/>
  <c r="D2052" i="5" s="1"/>
  <c r="B2051" i="5"/>
  <c r="D2051" i="5" s="1"/>
  <c r="B2050" i="5"/>
  <c r="D2050" i="5" s="1"/>
  <c r="B2049" i="5"/>
  <c r="D2049" i="5" s="1"/>
  <c r="B2048" i="5"/>
  <c r="D2048" i="5" s="1"/>
  <c r="B2047" i="5"/>
  <c r="D2047" i="5" s="1"/>
  <c r="B2046" i="5"/>
  <c r="D2046" i="5" s="1"/>
  <c r="B2045" i="5"/>
  <c r="D2045" i="5" s="1"/>
  <c r="B2044" i="5"/>
  <c r="D2044" i="5" s="1"/>
  <c r="B2043" i="5"/>
  <c r="D2043" i="5" s="1"/>
  <c r="B2042" i="5"/>
  <c r="D2042" i="5" s="1"/>
  <c r="B2041" i="5"/>
  <c r="D2041" i="5" s="1"/>
  <c r="B2040" i="5"/>
  <c r="D2040" i="5" s="1"/>
  <c r="B2039" i="5"/>
  <c r="D2039" i="5" s="1"/>
  <c r="B2038" i="5"/>
  <c r="D2038" i="5" s="1"/>
  <c r="B2037" i="5"/>
  <c r="D2037" i="5" s="1"/>
  <c r="B2036" i="5"/>
  <c r="D2036" i="5" s="1"/>
  <c r="B2035" i="5"/>
  <c r="D2035" i="5" s="1"/>
  <c r="B2034" i="5"/>
  <c r="D2034" i="5" s="1"/>
  <c r="B2033" i="5"/>
  <c r="D2033" i="5" s="1"/>
  <c r="B2032" i="5"/>
  <c r="D2032" i="5" s="1"/>
  <c r="B2031" i="5"/>
  <c r="D2031" i="5" s="1"/>
  <c r="B2030" i="5"/>
  <c r="D2030" i="5" s="1"/>
  <c r="B2029" i="5"/>
  <c r="D2029" i="5" s="1"/>
  <c r="B2028" i="5"/>
  <c r="D2028" i="5" s="1"/>
  <c r="B2027" i="5"/>
  <c r="D2027" i="5" s="1"/>
  <c r="B2026" i="5"/>
  <c r="D2026" i="5" s="1"/>
  <c r="B2025" i="5"/>
  <c r="D2025" i="5" s="1"/>
  <c r="B2024" i="5"/>
  <c r="D2024" i="5" s="1"/>
  <c r="B2023" i="5"/>
  <c r="D2023" i="5" s="1"/>
  <c r="B2022" i="5"/>
  <c r="D2022" i="5" s="1"/>
  <c r="B2021" i="5"/>
  <c r="D2021" i="5" s="1"/>
  <c r="B2020" i="5"/>
  <c r="D2020" i="5" s="1"/>
  <c r="B2019" i="5"/>
  <c r="D2019" i="5" s="1"/>
  <c r="B2018" i="5"/>
  <c r="D2018" i="5" s="1"/>
  <c r="B2017" i="5"/>
  <c r="D2017" i="5" s="1"/>
  <c r="B2016" i="5"/>
  <c r="D2016" i="5" s="1"/>
  <c r="B2015" i="5"/>
  <c r="D2015" i="5" s="1"/>
  <c r="B2014" i="5"/>
  <c r="D2014" i="5" s="1"/>
  <c r="B2013" i="5"/>
  <c r="D2013" i="5" s="1"/>
  <c r="B2012" i="5"/>
  <c r="D2012" i="5" s="1"/>
  <c r="B2011" i="5"/>
  <c r="D2011" i="5" s="1"/>
  <c r="B2010" i="5"/>
  <c r="D2010" i="5" s="1"/>
  <c r="B2009" i="5"/>
  <c r="D2009" i="5" s="1"/>
  <c r="B2008" i="5"/>
  <c r="D2008" i="5" s="1"/>
  <c r="B2007" i="5"/>
  <c r="D2007" i="5" s="1"/>
  <c r="B2006" i="5"/>
  <c r="D2006" i="5" s="1"/>
  <c r="B2005" i="5"/>
  <c r="D2005" i="5" s="1"/>
  <c r="B2004" i="5"/>
  <c r="D2004" i="5" s="1"/>
  <c r="B2003" i="5"/>
  <c r="D2003" i="5" s="1"/>
  <c r="B2002" i="5"/>
  <c r="D2002" i="5" s="1"/>
  <c r="B2001" i="5"/>
  <c r="D2001" i="5" s="1"/>
  <c r="B2000" i="5"/>
  <c r="D2000" i="5" s="1"/>
  <c r="B1999" i="5"/>
  <c r="D1999" i="5" s="1"/>
  <c r="B1998" i="5"/>
  <c r="D1998" i="5" s="1"/>
  <c r="B1997" i="5"/>
  <c r="D1997" i="5" s="1"/>
  <c r="B1996" i="5"/>
  <c r="D1996" i="5" s="1"/>
  <c r="B1995" i="5"/>
  <c r="D1995" i="5" s="1"/>
  <c r="B1994" i="5"/>
  <c r="D1994" i="5" s="1"/>
  <c r="B1993" i="5"/>
  <c r="D1993" i="5" s="1"/>
  <c r="B1992" i="5"/>
  <c r="D1992" i="5" s="1"/>
  <c r="B1991" i="5"/>
  <c r="D1991" i="5" s="1"/>
  <c r="B1990" i="5"/>
  <c r="D1990" i="5" s="1"/>
  <c r="B1989" i="5"/>
  <c r="D1989" i="5" s="1"/>
  <c r="B1988" i="5"/>
  <c r="D1988" i="5" s="1"/>
  <c r="B1987" i="5"/>
  <c r="D1987" i="5" s="1"/>
  <c r="B1986" i="5"/>
  <c r="D1986" i="5" s="1"/>
  <c r="B1985" i="5"/>
  <c r="D1985" i="5" s="1"/>
  <c r="B1984" i="5"/>
  <c r="D1984" i="5" s="1"/>
  <c r="B1983" i="5"/>
  <c r="D1983" i="5" s="1"/>
  <c r="B1982" i="5"/>
  <c r="D1982" i="5" s="1"/>
  <c r="B1981" i="5"/>
  <c r="D1981" i="5" s="1"/>
  <c r="B1980" i="5"/>
  <c r="D1980" i="5" s="1"/>
  <c r="B1979" i="5"/>
  <c r="D1979" i="5" s="1"/>
  <c r="B1978" i="5"/>
  <c r="D1978" i="5" s="1"/>
  <c r="B1977" i="5"/>
  <c r="D1977" i="5" s="1"/>
  <c r="B1976" i="5"/>
  <c r="D1976" i="5" s="1"/>
  <c r="B1975" i="5"/>
  <c r="D1975" i="5" s="1"/>
  <c r="B1974" i="5"/>
  <c r="D1974" i="5" s="1"/>
  <c r="B1973" i="5"/>
  <c r="D1973" i="5" s="1"/>
  <c r="B1972" i="5"/>
  <c r="D1972" i="5" s="1"/>
  <c r="B1971" i="5"/>
  <c r="D1971" i="5" s="1"/>
  <c r="B1970" i="5"/>
  <c r="D1970" i="5" s="1"/>
  <c r="B1969" i="5"/>
  <c r="D1969" i="5" s="1"/>
  <c r="B1968" i="5"/>
  <c r="D1968" i="5" s="1"/>
  <c r="B1967" i="5"/>
  <c r="D1967" i="5" s="1"/>
  <c r="B1966" i="5"/>
  <c r="D1966" i="5" s="1"/>
  <c r="B1965" i="5"/>
  <c r="D1965" i="5" s="1"/>
  <c r="B1964" i="5"/>
  <c r="D1964" i="5" s="1"/>
  <c r="B1963" i="5"/>
  <c r="D1963" i="5" s="1"/>
  <c r="B1962" i="5"/>
  <c r="D1962" i="5" s="1"/>
  <c r="B1961" i="5"/>
  <c r="D1961" i="5" s="1"/>
  <c r="B1960" i="5"/>
  <c r="D1960" i="5" s="1"/>
  <c r="B1959" i="5"/>
  <c r="D1959" i="5" s="1"/>
  <c r="B1958" i="5"/>
  <c r="D1958" i="5" s="1"/>
  <c r="B1957" i="5"/>
  <c r="D1957" i="5" s="1"/>
  <c r="B1956" i="5"/>
  <c r="D1956" i="5" s="1"/>
  <c r="B1955" i="5"/>
  <c r="D1955" i="5" s="1"/>
  <c r="B1954" i="5"/>
  <c r="D1954" i="5" s="1"/>
  <c r="B1953" i="5"/>
  <c r="D1953" i="5" s="1"/>
  <c r="B1952" i="5"/>
  <c r="D1952" i="5" s="1"/>
  <c r="B1951" i="5"/>
  <c r="D1951" i="5" s="1"/>
  <c r="B1950" i="5"/>
  <c r="D1950" i="5" s="1"/>
  <c r="B1949" i="5"/>
  <c r="D1949" i="5" s="1"/>
  <c r="B1948" i="5"/>
  <c r="D1948" i="5" s="1"/>
  <c r="B1947" i="5"/>
  <c r="D1947" i="5" s="1"/>
  <c r="B1946" i="5"/>
  <c r="D1946" i="5" s="1"/>
  <c r="B1945" i="5"/>
  <c r="D1945" i="5" s="1"/>
  <c r="B1944" i="5"/>
  <c r="D1944" i="5" s="1"/>
  <c r="B1943" i="5"/>
  <c r="D1943" i="5" s="1"/>
  <c r="B1942" i="5"/>
  <c r="D1942" i="5" s="1"/>
  <c r="B1941" i="5"/>
  <c r="D1941" i="5" s="1"/>
  <c r="B1940" i="5"/>
  <c r="D1940" i="5" s="1"/>
  <c r="B1939" i="5"/>
  <c r="D1939" i="5" s="1"/>
  <c r="B1938" i="5"/>
  <c r="D1938" i="5" s="1"/>
  <c r="B1937" i="5"/>
  <c r="D1937" i="5" s="1"/>
  <c r="B1936" i="5"/>
  <c r="D1936" i="5" s="1"/>
  <c r="B1935" i="5"/>
  <c r="D1935" i="5" s="1"/>
  <c r="B1934" i="5"/>
  <c r="D1934" i="5" s="1"/>
  <c r="B1933" i="5"/>
  <c r="D1933" i="5" s="1"/>
  <c r="B1932" i="5"/>
  <c r="D1932" i="5" s="1"/>
  <c r="B1931" i="5"/>
  <c r="D1931" i="5" s="1"/>
  <c r="B1930" i="5"/>
  <c r="D1930" i="5" s="1"/>
  <c r="B1929" i="5"/>
  <c r="D1929" i="5" s="1"/>
  <c r="B1928" i="5"/>
  <c r="D1928" i="5" s="1"/>
  <c r="B1927" i="5"/>
  <c r="D1927" i="5" s="1"/>
  <c r="B1926" i="5"/>
  <c r="D1926" i="5" s="1"/>
  <c r="B1925" i="5"/>
  <c r="D1925" i="5" s="1"/>
  <c r="B1924" i="5"/>
  <c r="D1924" i="5" s="1"/>
  <c r="B1923" i="5"/>
  <c r="D1923" i="5" s="1"/>
  <c r="B1922" i="5"/>
  <c r="D1922" i="5" s="1"/>
  <c r="B1921" i="5"/>
  <c r="D1921" i="5" s="1"/>
  <c r="B1920" i="5"/>
  <c r="D1920" i="5" s="1"/>
  <c r="B1919" i="5"/>
  <c r="D1919" i="5" s="1"/>
  <c r="B1918" i="5"/>
  <c r="D1918" i="5" s="1"/>
  <c r="B1917" i="5"/>
  <c r="D1917" i="5" s="1"/>
  <c r="B1916" i="5"/>
  <c r="D1916" i="5" s="1"/>
  <c r="B1915" i="5"/>
  <c r="D1915" i="5" s="1"/>
  <c r="B1914" i="5"/>
  <c r="D1914" i="5" s="1"/>
  <c r="B1913" i="5"/>
  <c r="D1913" i="5" s="1"/>
  <c r="B1912" i="5"/>
  <c r="D1912" i="5" s="1"/>
  <c r="B1911" i="5"/>
  <c r="D1911" i="5" s="1"/>
  <c r="B1910" i="5"/>
  <c r="D1910" i="5" s="1"/>
  <c r="B1909" i="5"/>
  <c r="D1909" i="5" s="1"/>
  <c r="B1908" i="5"/>
  <c r="D1908" i="5" s="1"/>
  <c r="B1907" i="5"/>
  <c r="D1907" i="5" s="1"/>
  <c r="B1906" i="5"/>
  <c r="D1906" i="5" s="1"/>
  <c r="B1905" i="5"/>
  <c r="D1905" i="5" s="1"/>
  <c r="B1904" i="5"/>
  <c r="D1904" i="5" s="1"/>
  <c r="B1903" i="5"/>
  <c r="D1903" i="5" s="1"/>
  <c r="B1902" i="5"/>
  <c r="D1902" i="5" s="1"/>
  <c r="B1901" i="5"/>
  <c r="D1901" i="5" s="1"/>
  <c r="B1900" i="5"/>
  <c r="D1900" i="5" s="1"/>
  <c r="B1899" i="5"/>
  <c r="D1899" i="5" s="1"/>
  <c r="B1898" i="5"/>
  <c r="D1898" i="5" s="1"/>
  <c r="B1897" i="5"/>
  <c r="D1897" i="5" s="1"/>
  <c r="B1896" i="5"/>
  <c r="D1896" i="5" s="1"/>
  <c r="B1895" i="5"/>
  <c r="D1895" i="5" s="1"/>
  <c r="B1894" i="5"/>
  <c r="D1894" i="5" s="1"/>
  <c r="B1893" i="5"/>
  <c r="D1893" i="5" s="1"/>
  <c r="B1892" i="5"/>
  <c r="D1892" i="5" s="1"/>
  <c r="B1891" i="5"/>
  <c r="D1891" i="5" s="1"/>
  <c r="B1890" i="5"/>
  <c r="D1890" i="5" s="1"/>
  <c r="B1889" i="5"/>
  <c r="D1889" i="5" s="1"/>
  <c r="B1888" i="5"/>
  <c r="D1888" i="5" s="1"/>
  <c r="B1887" i="5"/>
  <c r="D1887" i="5" s="1"/>
  <c r="B1886" i="5"/>
  <c r="D1886" i="5" s="1"/>
  <c r="B1885" i="5"/>
  <c r="D1885" i="5" s="1"/>
  <c r="B1884" i="5"/>
  <c r="D1884" i="5" s="1"/>
  <c r="B1883" i="5"/>
  <c r="D1883" i="5" s="1"/>
  <c r="B1882" i="5"/>
  <c r="D1882" i="5" s="1"/>
  <c r="B1881" i="5"/>
  <c r="D1881" i="5" s="1"/>
  <c r="B1880" i="5"/>
  <c r="D1880" i="5" s="1"/>
  <c r="B1879" i="5"/>
  <c r="D1879" i="5" s="1"/>
  <c r="B1878" i="5"/>
  <c r="D1878" i="5" s="1"/>
  <c r="B1877" i="5"/>
  <c r="D1877" i="5" s="1"/>
  <c r="B1876" i="5"/>
  <c r="D1876" i="5" s="1"/>
  <c r="B1875" i="5"/>
  <c r="D1875" i="5" s="1"/>
  <c r="B1874" i="5"/>
  <c r="D1874" i="5" s="1"/>
  <c r="B1873" i="5"/>
  <c r="D1873" i="5" s="1"/>
  <c r="B1872" i="5"/>
  <c r="D1872" i="5" s="1"/>
  <c r="B1871" i="5"/>
  <c r="D1871" i="5" s="1"/>
  <c r="B1870" i="5"/>
  <c r="D1870" i="5" s="1"/>
  <c r="B1869" i="5"/>
  <c r="D1869" i="5" s="1"/>
  <c r="B1868" i="5"/>
  <c r="D1868" i="5" s="1"/>
  <c r="B1867" i="5"/>
  <c r="D1867" i="5" s="1"/>
  <c r="B1866" i="5"/>
  <c r="D1866" i="5" s="1"/>
  <c r="B1865" i="5"/>
  <c r="D1865" i="5" s="1"/>
  <c r="B1864" i="5"/>
  <c r="D1864" i="5" s="1"/>
  <c r="B1863" i="5"/>
  <c r="D1863" i="5" s="1"/>
  <c r="B1862" i="5"/>
  <c r="D1862" i="5" s="1"/>
  <c r="B1861" i="5"/>
  <c r="D1861" i="5" s="1"/>
  <c r="B1860" i="5"/>
  <c r="D1860" i="5" s="1"/>
  <c r="B1859" i="5"/>
  <c r="D1859" i="5" s="1"/>
  <c r="B1858" i="5"/>
  <c r="D1858" i="5" s="1"/>
  <c r="B1857" i="5"/>
  <c r="D1857" i="5" s="1"/>
  <c r="B1856" i="5"/>
  <c r="D1856" i="5" s="1"/>
  <c r="B1855" i="5"/>
  <c r="D1855" i="5" s="1"/>
  <c r="B1854" i="5"/>
  <c r="D1854" i="5" s="1"/>
  <c r="B1853" i="5"/>
  <c r="D1853" i="5" s="1"/>
  <c r="B1852" i="5"/>
  <c r="D1852" i="5" s="1"/>
  <c r="B1851" i="5"/>
  <c r="D1851" i="5" s="1"/>
  <c r="B1850" i="5"/>
  <c r="D1850" i="5" s="1"/>
  <c r="B1849" i="5"/>
  <c r="D1849" i="5" s="1"/>
  <c r="B1848" i="5"/>
  <c r="D1848" i="5" s="1"/>
  <c r="B1847" i="5"/>
  <c r="D1847" i="5" s="1"/>
  <c r="B1846" i="5"/>
  <c r="D1846" i="5" s="1"/>
  <c r="B1845" i="5"/>
  <c r="D1845" i="5" s="1"/>
  <c r="B1844" i="5"/>
  <c r="D1844" i="5" s="1"/>
  <c r="B1843" i="5"/>
  <c r="D1843" i="5" s="1"/>
  <c r="B1842" i="5"/>
  <c r="D1842" i="5" s="1"/>
  <c r="B1841" i="5"/>
  <c r="D1841" i="5" s="1"/>
  <c r="B1840" i="5"/>
  <c r="D1840" i="5" s="1"/>
  <c r="B1839" i="5"/>
  <c r="D1839" i="5" s="1"/>
  <c r="B1838" i="5"/>
  <c r="D1838" i="5" s="1"/>
  <c r="B1837" i="5"/>
  <c r="D1837" i="5" s="1"/>
  <c r="B1836" i="5"/>
  <c r="D1836" i="5" s="1"/>
  <c r="B1835" i="5"/>
  <c r="D1835" i="5" s="1"/>
  <c r="B1834" i="5"/>
  <c r="D1834" i="5" s="1"/>
  <c r="B1833" i="5"/>
  <c r="D1833" i="5" s="1"/>
  <c r="B1832" i="5"/>
  <c r="D1832" i="5" s="1"/>
  <c r="B1831" i="5"/>
  <c r="D1831" i="5" s="1"/>
  <c r="B1830" i="5"/>
  <c r="D1830" i="5" s="1"/>
  <c r="B1829" i="5"/>
  <c r="D1829" i="5" s="1"/>
  <c r="B1828" i="5"/>
  <c r="D1828" i="5" s="1"/>
  <c r="B1827" i="5"/>
  <c r="D1827" i="5" s="1"/>
  <c r="B1826" i="5"/>
  <c r="D1826" i="5" s="1"/>
  <c r="B1825" i="5"/>
  <c r="D1825" i="5" s="1"/>
  <c r="B1824" i="5"/>
  <c r="D1824" i="5" s="1"/>
  <c r="B1823" i="5"/>
  <c r="D1823" i="5" s="1"/>
  <c r="B1822" i="5"/>
  <c r="D1822" i="5" s="1"/>
  <c r="B1821" i="5"/>
  <c r="D1821" i="5" s="1"/>
  <c r="B1820" i="5"/>
  <c r="D1820" i="5" s="1"/>
  <c r="B1819" i="5"/>
  <c r="D1819" i="5" s="1"/>
  <c r="B1818" i="5"/>
  <c r="D1818" i="5" s="1"/>
  <c r="B1817" i="5"/>
  <c r="D1817" i="5" s="1"/>
  <c r="B1816" i="5"/>
  <c r="D1816" i="5" s="1"/>
  <c r="B1815" i="5"/>
  <c r="D1815" i="5" s="1"/>
  <c r="B1814" i="5"/>
  <c r="D1814" i="5" s="1"/>
  <c r="B1813" i="5"/>
  <c r="D1813" i="5" s="1"/>
  <c r="B1812" i="5"/>
  <c r="D1812" i="5" s="1"/>
  <c r="B1811" i="5"/>
  <c r="D1811" i="5" s="1"/>
  <c r="B1810" i="5"/>
  <c r="D1810" i="5" s="1"/>
  <c r="B1809" i="5"/>
  <c r="D1809" i="5" s="1"/>
  <c r="B1808" i="5"/>
  <c r="D1808" i="5" s="1"/>
  <c r="B1807" i="5"/>
  <c r="D1807" i="5" s="1"/>
  <c r="B1806" i="5"/>
  <c r="D1806" i="5" s="1"/>
  <c r="B1805" i="5"/>
  <c r="D1805" i="5" s="1"/>
  <c r="B1804" i="5"/>
  <c r="D1804" i="5" s="1"/>
  <c r="B1803" i="5"/>
  <c r="D1803" i="5" s="1"/>
  <c r="B1802" i="5"/>
  <c r="D1802" i="5" s="1"/>
  <c r="B1801" i="5"/>
  <c r="D1801" i="5" s="1"/>
  <c r="B1800" i="5"/>
  <c r="D1800" i="5" s="1"/>
  <c r="B1799" i="5"/>
  <c r="D1799" i="5" s="1"/>
  <c r="B1798" i="5"/>
  <c r="D1798" i="5" s="1"/>
  <c r="B1797" i="5"/>
  <c r="D1797" i="5" s="1"/>
  <c r="B1796" i="5"/>
  <c r="D1796" i="5" s="1"/>
  <c r="B1795" i="5"/>
  <c r="D1795" i="5" s="1"/>
  <c r="B1794" i="5"/>
  <c r="D1794" i="5" s="1"/>
  <c r="B1793" i="5"/>
  <c r="D1793" i="5" s="1"/>
  <c r="B1792" i="5"/>
  <c r="D1792" i="5" s="1"/>
  <c r="B1791" i="5"/>
  <c r="D1791" i="5" s="1"/>
  <c r="B1790" i="5"/>
  <c r="D1790" i="5" s="1"/>
  <c r="B1789" i="5"/>
  <c r="D1789" i="5" s="1"/>
  <c r="B1788" i="5"/>
  <c r="D1788" i="5" s="1"/>
  <c r="B1787" i="5"/>
  <c r="D1787" i="5" s="1"/>
  <c r="B1786" i="5"/>
  <c r="D1786" i="5" s="1"/>
  <c r="B1785" i="5"/>
  <c r="D1785" i="5" s="1"/>
  <c r="B1784" i="5"/>
  <c r="D1784" i="5" s="1"/>
  <c r="B1783" i="5"/>
  <c r="D1783" i="5" s="1"/>
  <c r="B1782" i="5"/>
  <c r="D1782" i="5" s="1"/>
  <c r="B1781" i="5"/>
  <c r="D1781" i="5" s="1"/>
  <c r="B1780" i="5"/>
  <c r="D1780" i="5" s="1"/>
  <c r="B1779" i="5"/>
  <c r="D1779" i="5" s="1"/>
  <c r="B1778" i="5"/>
  <c r="D1778" i="5" s="1"/>
  <c r="B1777" i="5"/>
  <c r="D1777" i="5" s="1"/>
  <c r="B1776" i="5"/>
  <c r="D1776" i="5" s="1"/>
  <c r="B1775" i="5"/>
  <c r="D1775" i="5" s="1"/>
  <c r="B1774" i="5"/>
  <c r="D1774" i="5" s="1"/>
  <c r="B1773" i="5"/>
  <c r="D1773" i="5" s="1"/>
  <c r="B1772" i="5"/>
  <c r="D1772" i="5" s="1"/>
  <c r="B1771" i="5"/>
  <c r="D1771" i="5" s="1"/>
  <c r="B1770" i="5"/>
  <c r="D1770" i="5" s="1"/>
  <c r="B1769" i="5"/>
  <c r="D1769" i="5" s="1"/>
  <c r="B1768" i="5"/>
  <c r="D1768" i="5" s="1"/>
  <c r="B1767" i="5"/>
  <c r="D1767" i="5" s="1"/>
  <c r="B1766" i="5"/>
  <c r="D1766" i="5" s="1"/>
  <c r="B1765" i="5"/>
  <c r="D1765" i="5" s="1"/>
  <c r="B1764" i="5"/>
  <c r="D1764" i="5" s="1"/>
  <c r="B1763" i="5"/>
  <c r="D1763" i="5" s="1"/>
  <c r="B1762" i="5"/>
  <c r="D1762" i="5" s="1"/>
  <c r="B1761" i="5"/>
  <c r="D1761" i="5" s="1"/>
  <c r="B1760" i="5"/>
  <c r="D1760" i="5" s="1"/>
  <c r="B1759" i="5"/>
  <c r="D1759" i="5" s="1"/>
  <c r="B1758" i="5"/>
  <c r="D1758" i="5" s="1"/>
  <c r="B1757" i="5"/>
  <c r="D1757" i="5" s="1"/>
  <c r="B1756" i="5"/>
  <c r="D1756" i="5" s="1"/>
  <c r="B1755" i="5"/>
  <c r="D1755" i="5" s="1"/>
  <c r="B1754" i="5"/>
  <c r="D1754" i="5" s="1"/>
  <c r="B1753" i="5"/>
  <c r="D1753" i="5" s="1"/>
  <c r="B1752" i="5"/>
  <c r="D1752" i="5" s="1"/>
  <c r="B1751" i="5"/>
  <c r="D1751" i="5" s="1"/>
  <c r="B1750" i="5"/>
  <c r="D1750" i="5" s="1"/>
  <c r="B1749" i="5"/>
  <c r="D1749" i="5" s="1"/>
  <c r="B1748" i="5"/>
  <c r="D1748" i="5" s="1"/>
  <c r="B1747" i="5"/>
  <c r="D1747" i="5" s="1"/>
  <c r="B1746" i="5"/>
  <c r="D1746" i="5" s="1"/>
  <c r="B1745" i="5"/>
  <c r="D1745" i="5" s="1"/>
  <c r="B1744" i="5"/>
  <c r="D1744" i="5" s="1"/>
  <c r="B1743" i="5"/>
  <c r="D1743" i="5" s="1"/>
  <c r="B1742" i="5"/>
  <c r="D1742" i="5" s="1"/>
  <c r="B1741" i="5"/>
  <c r="D1741" i="5" s="1"/>
  <c r="B1740" i="5"/>
  <c r="D1740" i="5" s="1"/>
  <c r="B1739" i="5"/>
  <c r="D1739" i="5" s="1"/>
  <c r="B1738" i="5"/>
  <c r="D1738" i="5" s="1"/>
  <c r="B1737" i="5"/>
  <c r="D1737" i="5" s="1"/>
  <c r="B1736" i="5"/>
  <c r="D1736" i="5" s="1"/>
  <c r="B1735" i="5"/>
  <c r="D1735" i="5" s="1"/>
  <c r="B1734" i="5"/>
  <c r="D1734" i="5" s="1"/>
  <c r="B1733" i="5"/>
  <c r="D1733" i="5" s="1"/>
  <c r="B1732" i="5"/>
  <c r="D1732" i="5" s="1"/>
  <c r="B1731" i="5"/>
  <c r="D1731" i="5" s="1"/>
  <c r="B1730" i="5"/>
  <c r="D1730" i="5" s="1"/>
  <c r="B1729" i="5"/>
  <c r="D1729" i="5" s="1"/>
  <c r="B1728" i="5"/>
  <c r="D1728" i="5" s="1"/>
  <c r="B1727" i="5"/>
  <c r="D1727" i="5" s="1"/>
  <c r="B1726" i="5"/>
  <c r="D1726" i="5" s="1"/>
  <c r="B1725" i="5"/>
  <c r="D1725" i="5" s="1"/>
  <c r="B1724" i="5"/>
  <c r="D1724" i="5" s="1"/>
  <c r="B1723" i="5"/>
  <c r="D1723" i="5" s="1"/>
  <c r="B1722" i="5"/>
  <c r="D1722" i="5" s="1"/>
  <c r="B1721" i="5"/>
  <c r="D1721" i="5" s="1"/>
  <c r="B1720" i="5"/>
  <c r="D1720" i="5" s="1"/>
  <c r="B1719" i="5"/>
  <c r="D1719" i="5" s="1"/>
  <c r="B1718" i="5"/>
  <c r="D1718" i="5" s="1"/>
  <c r="B1717" i="5"/>
  <c r="D1717" i="5" s="1"/>
  <c r="B1716" i="5"/>
  <c r="D1716" i="5" s="1"/>
  <c r="B1715" i="5"/>
  <c r="D1715" i="5" s="1"/>
  <c r="B1714" i="5"/>
  <c r="D1714" i="5" s="1"/>
  <c r="B1713" i="5"/>
  <c r="D1713" i="5" s="1"/>
  <c r="B1712" i="5"/>
  <c r="D1712" i="5" s="1"/>
  <c r="B1711" i="5"/>
  <c r="D1711" i="5" s="1"/>
  <c r="B1710" i="5"/>
  <c r="D1710" i="5" s="1"/>
  <c r="B1709" i="5"/>
  <c r="D1709" i="5" s="1"/>
  <c r="B1708" i="5"/>
  <c r="D1708" i="5" s="1"/>
  <c r="B1707" i="5"/>
  <c r="D1707" i="5" s="1"/>
  <c r="B1706" i="5"/>
  <c r="D1706" i="5" s="1"/>
  <c r="B1705" i="5"/>
  <c r="D1705" i="5" s="1"/>
  <c r="B1704" i="5"/>
  <c r="D1704" i="5" s="1"/>
  <c r="B1703" i="5"/>
  <c r="D1703" i="5" s="1"/>
  <c r="B1702" i="5"/>
  <c r="D1702" i="5" s="1"/>
  <c r="B1701" i="5"/>
  <c r="D1701" i="5" s="1"/>
  <c r="B1700" i="5"/>
  <c r="D1700" i="5" s="1"/>
  <c r="B1699" i="5"/>
  <c r="D1699" i="5" s="1"/>
  <c r="B1698" i="5"/>
  <c r="D1698" i="5" s="1"/>
  <c r="B1697" i="5"/>
  <c r="D1697" i="5" s="1"/>
  <c r="B1696" i="5"/>
  <c r="D1696" i="5" s="1"/>
  <c r="B1695" i="5"/>
  <c r="D1695" i="5" s="1"/>
  <c r="B1694" i="5"/>
  <c r="D1694" i="5" s="1"/>
  <c r="B1693" i="5"/>
  <c r="D1693" i="5" s="1"/>
  <c r="B1692" i="5"/>
  <c r="D1692" i="5" s="1"/>
  <c r="B1691" i="5"/>
  <c r="D1691" i="5" s="1"/>
  <c r="B1690" i="5"/>
  <c r="D1690" i="5" s="1"/>
  <c r="B1689" i="5"/>
  <c r="D1689" i="5" s="1"/>
  <c r="B1688" i="5"/>
  <c r="D1688" i="5" s="1"/>
  <c r="B1687" i="5"/>
  <c r="D1687" i="5" s="1"/>
  <c r="B1686" i="5"/>
  <c r="D1686" i="5" s="1"/>
  <c r="B1685" i="5"/>
  <c r="D1685" i="5" s="1"/>
  <c r="B1684" i="5"/>
  <c r="D1684" i="5" s="1"/>
  <c r="B1683" i="5"/>
  <c r="D1683" i="5" s="1"/>
  <c r="B1682" i="5"/>
  <c r="D1682" i="5" s="1"/>
  <c r="B1681" i="5"/>
  <c r="D1681" i="5" s="1"/>
  <c r="B1680" i="5"/>
  <c r="D1680" i="5" s="1"/>
  <c r="B1679" i="5"/>
  <c r="D1679" i="5" s="1"/>
  <c r="B1678" i="5"/>
  <c r="D1678" i="5" s="1"/>
  <c r="B1677" i="5"/>
  <c r="D1677" i="5" s="1"/>
  <c r="B1676" i="5"/>
  <c r="D1676" i="5" s="1"/>
  <c r="B1675" i="5"/>
  <c r="D1675" i="5" s="1"/>
  <c r="B1674" i="5"/>
  <c r="D1674" i="5" s="1"/>
  <c r="B1673" i="5"/>
  <c r="D1673" i="5" s="1"/>
  <c r="B1672" i="5"/>
  <c r="D1672" i="5" s="1"/>
  <c r="B1671" i="5"/>
  <c r="D1671" i="5" s="1"/>
  <c r="B1670" i="5"/>
  <c r="D1670" i="5" s="1"/>
  <c r="B1669" i="5"/>
  <c r="D1669" i="5" s="1"/>
  <c r="B1668" i="5"/>
  <c r="D1668" i="5" s="1"/>
  <c r="B1667" i="5"/>
  <c r="D1667" i="5" s="1"/>
  <c r="B1666" i="5"/>
  <c r="D1666" i="5" s="1"/>
  <c r="B1665" i="5"/>
  <c r="D1665" i="5" s="1"/>
  <c r="B1664" i="5"/>
  <c r="D1664" i="5" s="1"/>
  <c r="B1663" i="5"/>
  <c r="D1663" i="5" s="1"/>
  <c r="B1662" i="5"/>
  <c r="D1662" i="5" s="1"/>
  <c r="B1661" i="5"/>
  <c r="D1661" i="5" s="1"/>
  <c r="B1660" i="5"/>
  <c r="D1660" i="5" s="1"/>
  <c r="B1659" i="5"/>
  <c r="D1659" i="5" s="1"/>
  <c r="B1658" i="5"/>
  <c r="D1658" i="5" s="1"/>
  <c r="B1657" i="5"/>
  <c r="D1657" i="5" s="1"/>
  <c r="B1656" i="5"/>
  <c r="D1656" i="5" s="1"/>
  <c r="B1655" i="5"/>
  <c r="D1655" i="5" s="1"/>
  <c r="B1654" i="5"/>
  <c r="D1654" i="5" s="1"/>
  <c r="B1653" i="5"/>
  <c r="D1653" i="5" s="1"/>
  <c r="B1652" i="5"/>
  <c r="D1652" i="5" s="1"/>
  <c r="B1651" i="5"/>
  <c r="D1651" i="5" s="1"/>
  <c r="B1650" i="5"/>
  <c r="D1650" i="5" s="1"/>
  <c r="B1649" i="5"/>
  <c r="D1649" i="5" s="1"/>
  <c r="B1648" i="5"/>
  <c r="D1648" i="5" s="1"/>
  <c r="B1647" i="5"/>
  <c r="D1647" i="5" s="1"/>
  <c r="B1646" i="5"/>
  <c r="D1646" i="5" s="1"/>
  <c r="B1645" i="5"/>
  <c r="D1645" i="5" s="1"/>
  <c r="B1644" i="5"/>
  <c r="D1644" i="5" s="1"/>
  <c r="B1643" i="5"/>
  <c r="D1643" i="5" s="1"/>
  <c r="B1642" i="5"/>
  <c r="D1642" i="5" s="1"/>
  <c r="B1641" i="5"/>
  <c r="D1641" i="5" s="1"/>
  <c r="B1640" i="5"/>
  <c r="D1640" i="5" s="1"/>
  <c r="B1639" i="5"/>
  <c r="D1639" i="5" s="1"/>
  <c r="B1638" i="5"/>
  <c r="D1638" i="5" s="1"/>
  <c r="B1637" i="5"/>
  <c r="D1637" i="5" s="1"/>
  <c r="B1636" i="5"/>
  <c r="D1636" i="5" s="1"/>
  <c r="B1635" i="5"/>
  <c r="D1635" i="5" s="1"/>
  <c r="B1634" i="5"/>
  <c r="D1634" i="5" s="1"/>
  <c r="B1633" i="5"/>
  <c r="D1633" i="5" s="1"/>
  <c r="B1632" i="5"/>
  <c r="D1632" i="5" s="1"/>
  <c r="B1631" i="5"/>
  <c r="D1631" i="5" s="1"/>
  <c r="B1630" i="5"/>
  <c r="D1630" i="5" s="1"/>
  <c r="B1629" i="5"/>
  <c r="D1629" i="5" s="1"/>
  <c r="B1628" i="5"/>
  <c r="D1628" i="5" s="1"/>
  <c r="B1627" i="5"/>
  <c r="D1627" i="5" s="1"/>
  <c r="B1626" i="5"/>
  <c r="D1626" i="5" s="1"/>
  <c r="B1625" i="5"/>
  <c r="D1625" i="5" s="1"/>
  <c r="B1624" i="5"/>
  <c r="D1624" i="5" s="1"/>
  <c r="B1623" i="5"/>
  <c r="D1623" i="5" s="1"/>
  <c r="B1622" i="5"/>
  <c r="D1622" i="5" s="1"/>
  <c r="B1621" i="5"/>
  <c r="D1621" i="5" s="1"/>
  <c r="B1620" i="5"/>
  <c r="D1620" i="5" s="1"/>
  <c r="B1619" i="5"/>
  <c r="D1619" i="5" s="1"/>
  <c r="B1618" i="5"/>
  <c r="D1618" i="5" s="1"/>
  <c r="B1617" i="5"/>
  <c r="D1617" i="5" s="1"/>
  <c r="B1616" i="5"/>
  <c r="D1616" i="5" s="1"/>
  <c r="B1615" i="5"/>
  <c r="D1615" i="5" s="1"/>
  <c r="B1614" i="5"/>
  <c r="D1614" i="5" s="1"/>
  <c r="B1613" i="5"/>
  <c r="D1613" i="5" s="1"/>
  <c r="B1612" i="5"/>
  <c r="D1612" i="5" s="1"/>
  <c r="B1611" i="5"/>
  <c r="D1611" i="5" s="1"/>
  <c r="B1610" i="5"/>
  <c r="D1610" i="5" s="1"/>
  <c r="B1609" i="5"/>
  <c r="D1609" i="5" s="1"/>
  <c r="B1608" i="5"/>
  <c r="D1608" i="5" s="1"/>
  <c r="B1607" i="5"/>
  <c r="D1607" i="5" s="1"/>
  <c r="B1606" i="5"/>
  <c r="D1606" i="5" s="1"/>
  <c r="B1605" i="5"/>
  <c r="D1605" i="5" s="1"/>
  <c r="B1604" i="5"/>
  <c r="D1604" i="5" s="1"/>
  <c r="B1603" i="5"/>
  <c r="D1603" i="5" s="1"/>
  <c r="B1602" i="5"/>
  <c r="D1602" i="5" s="1"/>
  <c r="B1601" i="5"/>
  <c r="D1601" i="5" s="1"/>
  <c r="B1600" i="5"/>
  <c r="D1600" i="5" s="1"/>
  <c r="B1599" i="5"/>
  <c r="D1599" i="5" s="1"/>
  <c r="B1598" i="5"/>
  <c r="D1598" i="5" s="1"/>
  <c r="B1597" i="5"/>
  <c r="D1597" i="5" s="1"/>
  <c r="B1596" i="5"/>
  <c r="D1596" i="5" s="1"/>
  <c r="B1595" i="5"/>
  <c r="D1595" i="5" s="1"/>
  <c r="B1594" i="5"/>
  <c r="D1594" i="5" s="1"/>
  <c r="B1593" i="5"/>
  <c r="D1593" i="5" s="1"/>
  <c r="B1592" i="5"/>
  <c r="D1592" i="5" s="1"/>
  <c r="B1591" i="5"/>
  <c r="D1591" i="5" s="1"/>
  <c r="B1590" i="5"/>
  <c r="D1590" i="5" s="1"/>
  <c r="B1589" i="5"/>
  <c r="D1589" i="5" s="1"/>
  <c r="B1588" i="5"/>
  <c r="D1588" i="5" s="1"/>
  <c r="B1587" i="5"/>
  <c r="D1587" i="5" s="1"/>
  <c r="B1586" i="5"/>
  <c r="D1586" i="5" s="1"/>
  <c r="B1585" i="5"/>
  <c r="D1585" i="5" s="1"/>
  <c r="B1584" i="5"/>
  <c r="D1584" i="5" s="1"/>
  <c r="B1583" i="5"/>
  <c r="D1583" i="5" s="1"/>
  <c r="B1582" i="5"/>
  <c r="D1582" i="5" s="1"/>
  <c r="B1581" i="5"/>
  <c r="D1581" i="5" s="1"/>
  <c r="B1580" i="5"/>
  <c r="D1580" i="5" s="1"/>
  <c r="B1579" i="5"/>
  <c r="D1579" i="5" s="1"/>
  <c r="B1578" i="5"/>
  <c r="D1578" i="5" s="1"/>
  <c r="B1577" i="5"/>
  <c r="D1577" i="5" s="1"/>
  <c r="B1576" i="5"/>
  <c r="D1576" i="5" s="1"/>
  <c r="B1575" i="5"/>
  <c r="D1575" i="5" s="1"/>
  <c r="B1574" i="5"/>
  <c r="D1574" i="5" s="1"/>
  <c r="B1573" i="5"/>
  <c r="D1573" i="5" s="1"/>
  <c r="B1572" i="5"/>
  <c r="D1572" i="5" s="1"/>
  <c r="B1571" i="5"/>
  <c r="D1571" i="5" s="1"/>
  <c r="B1570" i="5"/>
  <c r="D1570" i="5" s="1"/>
  <c r="B1569" i="5"/>
  <c r="D1569" i="5" s="1"/>
  <c r="B1568" i="5"/>
  <c r="D1568" i="5" s="1"/>
  <c r="B1567" i="5"/>
  <c r="D1567" i="5" s="1"/>
  <c r="B1566" i="5"/>
  <c r="D1566" i="5" s="1"/>
  <c r="B1565" i="5"/>
  <c r="D1565" i="5" s="1"/>
  <c r="B1564" i="5"/>
  <c r="D1564" i="5" s="1"/>
  <c r="B1563" i="5"/>
  <c r="D1563" i="5" s="1"/>
  <c r="B1562" i="5"/>
  <c r="D1562" i="5" s="1"/>
  <c r="B1561" i="5"/>
  <c r="D1561" i="5" s="1"/>
  <c r="B1560" i="5"/>
  <c r="D1560" i="5" s="1"/>
  <c r="B1559" i="5"/>
  <c r="D1559" i="5" s="1"/>
  <c r="B1558" i="5"/>
  <c r="D1558" i="5" s="1"/>
  <c r="B1557" i="5"/>
  <c r="D1557" i="5" s="1"/>
  <c r="B1556" i="5"/>
  <c r="D1556" i="5" s="1"/>
  <c r="B1555" i="5"/>
  <c r="D1555" i="5" s="1"/>
  <c r="B1554" i="5"/>
  <c r="D1554" i="5" s="1"/>
  <c r="B1553" i="5"/>
  <c r="D1553" i="5" s="1"/>
  <c r="B1552" i="5"/>
  <c r="D1552" i="5" s="1"/>
  <c r="B1551" i="5"/>
  <c r="D1551" i="5" s="1"/>
  <c r="B1550" i="5"/>
  <c r="D1550" i="5" s="1"/>
  <c r="B1549" i="5"/>
  <c r="D1549" i="5" s="1"/>
  <c r="B1548" i="5"/>
  <c r="D1548" i="5" s="1"/>
  <c r="B1547" i="5"/>
  <c r="D1547" i="5" s="1"/>
  <c r="B1546" i="5"/>
  <c r="D1546" i="5" s="1"/>
  <c r="B1545" i="5"/>
  <c r="D1545" i="5" s="1"/>
  <c r="B1544" i="5"/>
  <c r="D1544" i="5" s="1"/>
  <c r="B1543" i="5"/>
  <c r="D1543" i="5" s="1"/>
  <c r="B1542" i="5"/>
  <c r="D1542" i="5" s="1"/>
  <c r="B1541" i="5"/>
  <c r="D1541" i="5" s="1"/>
  <c r="B1540" i="5"/>
  <c r="D1540" i="5" s="1"/>
  <c r="B1539" i="5"/>
  <c r="D1539" i="5" s="1"/>
  <c r="B1538" i="5"/>
  <c r="D1538" i="5" s="1"/>
  <c r="B1537" i="5"/>
  <c r="D1537" i="5" s="1"/>
  <c r="B1536" i="5"/>
  <c r="D1536" i="5" s="1"/>
  <c r="B1535" i="5"/>
  <c r="D1535" i="5" s="1"/>
  <c r="B1534" i="5"/>
  <c r="D1534" i="5" s="1"/>
  <c r="B1533" i="5"/>
  <c r="D1533" i="5" s="1"/>
  <c r="B1532" i="5"/>
  <c r="D1532" i="5" s="1"/>
  <c r="B1531" i="5"/>
  <c r="D1531" i="5" s="1"/>
  <c r="B1530" i="5"/>
  <c r="D1530" i="5" s="1"/>
  <c r="B1529" i="5"/>
  <c r="D1529" i="5" s="1"/>
  <c r="B1528" i="5"/>
  <c r="D1528" i="5" s="1"/>
  <c r="B1527" i="5"/>
  <c r="D1527" i="5" s="1"/>
  <c r="B1526" i="5"/>
  <c r="D1526" i="5" s="1"/>
  <c r="B1525" i="5"/>
  <c r="D1525" i="5" s="1"/>
  <c r="B1524" i="5"/>
  <c r="D1524" i="5" s="1"/>
  <c r="B1523" i="5"/>
  <c r="D1523" i="5" s="1"/>
  <c r="B1522" i="5"/>
  <c r="D1522" i="5" s="1"/>
  <c r="B1521" i="5"/>
  <c r="D1521" i="5" s="1"/>
  <c r="B1520" i="5"/>
  <c r="D1520" i="5" s="1"/>
  <c r="B1519" i="5"/>
  <c r="D1519" i="5" s="1"/>
  <c r="B1518" i="5"/>
  <c r="D1518" i="5" s="1"/>
  <c r="B1517" i="5"/>
  <c r="D1517" i="5" s="1"/>
  <c r="B1516" i="5"/>
  <c r="D1516" i="5" s="1"/>
  <c r="B1515" i="5"/>
  <c r="D1515" i="5" s="1"/>
  <c r="B1514" i="5"/>
  <c r="D1514" i="5" s="1"/>
  <c r="B1513" i="5"/>
  <c r="D1513" i="5" s="1"/>
  <c r="B1512" i="5"/>
  <c r="D1512" i="5" s="1"/>
  <c r="B1511" i="5"/>
  <c r="D1511" i="5" s="1"/>
  <c r="B1510" i="5"/>
  <c r="D1510" i="5" s="1"/>
  <c r="B1509" i="5"/>
  <c r="D1509" i="5" s="1"/>
  <c r="B1508" i="5"/>
  <c r="D1508" i="5" s="1"/>
  <c r="B1507" i="5"/>
  <c r="D1507" i="5" s="1"/>
  <c r="B1506" i="5"/>
  <c r="D1506" i="5" s="1"/>
  <c r="B1505" i="5"/>
  <c r="D1505" i="5" s="1"/>
  <c r="B1504" i="5"/>
  <c r="D1504" i="5" s="1"/>
  <c r="B1503" i="5"/>
  <c r="D1503" i="5" s="1"/>
  <c r="B1502" i="5"/>
  <c r="D1502" i="5" s="1"/>
  <c r="B1501" i="5"/>
  <c r="D1501" i="5" s="1"/>
  <c r="B1500" i="5"/>
  <c r="D1500" i="5" s="1"/>
  <c r="B1499" i="5"/>
  <c r="D1499" i="5" s="1"/>
  <c r="B1498" i="5"/>
  <c r="D1498" i="5" s="1"/>
  <c r="B1497" i="5"/>
  <c r="D1497" i="5" s="1"/>
  <c r="B1496" i="5"/>
  <c r="D1496" i="5" s="1"/>
  <c r="B1495" i="5"/>
  <c r="D1495" i="5" s="1"/>
  <c r="B1494" i="5"/>
  <c r="D1494" i="5" s="1"/>
  <c r="B1493" i="5"/>
  <c r="D1493" i="5" s="1"/>
  <c r="B1492" i="5"/>
  <c r="D1492" i="5" s="1"/>
  <c r="B1491" i="5"/>
  <c r="D1491" i="5" s="1"/>
  <c r="B1490" i="5"/>
  <c r="D1490" i="5" s="1"/>
  <c r="B1489" i="5"/>
  <c r="D1489" i="5" s="1"/>
  <c r="B1488" i="5"/>
  <c r="D1488" i="5" s="1"/>
  <c r="B1487" i="5"/>
  <c r="D1487" i="5" s="1"/>
  <c r="B1486" i="5"/>
  <c r="D1486" i="5" s="1"/>
  <c r="B1485" i="5"/>
  <c r="D1485" i="5" s="1"/>
  <c r="B1484" i="5"/>
  <c r="D1484" i="5" s="1"/>
  <c r="B1483" i="5"/>
  <c r="D1483" i="5" s="1"/>
  <c r="B1482" i="5"/>
  <c r="D1482" i="5" s="1"/>
  <c r="B1481" i="5"/>
  <c r="D1481" i="5" s="1"/>
  <c r="D1480" i="5"/>
  <c r="D1479" i="5"/>
  <c r="D1478" i="5"/>
  <c r="D1477" i="5"/>
  <c r="D1476" i="5"/>
  <c r="D1475" i="5"/>
  <c r="B1474" i="5"/>
  <c r="D1474" i="5" s="1"/>
  <c r="B1473" i="5"/>
  <c r="D1473" i="5" s="1"/>
  <c r="B1472" i="5"/>
  <c r="D1472" i="5" s="1"/>
  <c r="B1471" i="5"/>
  <c r="D1471" i="5" s="1"/>
  <c r="B1470" i="5"/>
  <c r="D1470" i="5" s="1"/>
  <c r="B1469" i="5"/>
  <c r="D1469" i="5" s="1"/>
  <c r="B1468" i="5"/>
  <c r="D1468" i="5" s="1"/>
  <c r="B1467" i="5"/>
  <c r="D1467" i="5" s="1"/>
  <c r="B1466" i="5"/>
  <c r="D1466" i="5" s="1"/>
  <c r="B1465" i="5"/>
  <c r="D1465" i="5" s="1"/>
  <c r="B1464" i="5"/>
  <c r="D1464" i="5" s="1"/>
  <c r="B1463" i="5"/>
  <c r="D1463" i="5" s="1"/>
  <c r="B1462" i="5"/>
  <c r="D1462" i="5" s="1"/>
  <c r="B1461" i="5"/>
  <c r="D1461" i="5" s="1"/>
  <c r="B1460" i="5"/>
  <c r="D1460" i="5" s="1"/>
  <c r="B1459" i="5"/>
  <c r="D1459" i="5" s="1"/>
  <c r="B1458" i="5"/>
  <c r="D1458" i="5" s="1"/>
  <c r="B1457" i="5"/>
  <c r="D1457" i="5" s="1"/>
  <c r="B1456" i="5"/>
  <c r="D1456" i="5" s="1"/>
  <c r="B1455" i="5"/>
  <c r="D1455" i="5" s="1"/>
  <c r="B1454" i="5"/>
  <c r="D1454" i="5" s="1"/>
  <c r="B1453" i="5"/>
  <c r="D1453" i="5" s="1"/>
  <c r="B1452" i="5"/>
  <c r="D1452" i="5" s="1"/>
  <c r="D1451" i="5"/>
  <c r="D1450" i="5"/>
  <c r="D1449" i="5"/>
  <c r="D1448" i="5"/>
  <c r="D1447" i="5"/>
  <c r="D1446" i="5"/>
  <c r="D1445" i="5"/>
  <c r="D1444" i="5"/>
  <c r="D1443" i="5"/>
  <c r="D1442" i="5"/>
  <c r="D1441" i="5"/>
  <c r="D1440" i="5"/>
  <c r="D1439" i="5"/>
  <c r="D1438" i="5"/>
  <c r="D1437" i="5"/>
  <c r="D1436" i="5"/>
  <c r="D1435" i="5"/>
  <c r="B1434" i="5"/>
  <c r="D1434" i="5" s="1"/>
  <c r="B1433" i="5"/>
  <c r="D1433" i="5" s="1"/>
  <c r="B1432" i="5"/>
  <c r="D1432" i="5" s="1"/>
  <c r="B1431" i="5"/>
  <c r="D1431" i="5" s="1"/>
  <c r="B1430" i="5"/>
  <c r="D1430" i="5" s="1"/>
  <c r="B1429" i="5"/>
  <c r="D1429" i="5" s="1"/>
  <c r="B1428" i="5"/>
  <c r="D1428" i="5" s="1"/>
  <c r="B1427" i="5"/>
  <c r="D1427" i="5" s="1"/>
  <c r="B1426" i="5"/>
  <c r="D1426" i="5" s="1"/>
  <c r="B1425" i="5"/>
  <c r="D1425" i="5" s="1"/>
  <c r="B1424" i="5"/>
  <c r="D1424" i="5" s="1"/>
  <c r="B1423" i="5"/>
  <c r="D1423" i="5" s="1"/>
  <c r="B1422" i="5"/>
  <c r="D1422" i="5" s="1"/>
  <c r="B1421" i="5"/>
  <c r="D1421" i="5" s="1"/>
  <c r="B1420" i="5"/>
  <c r="D1420" i="5" s="1"/>
  <c r="B1419" i="5"/>
  <c r="D1419" i="5" s="1"/>
  <c r="B1418" i="5"/>
  <c r="D1418" i="5" s="1"/>
  <c r="B1417" i="5"/>
  <c r="D1417" i="5" s="1"/>
  <c r="B1416" i="5"/>
  <c r="D1416" i="5" s="1"/>
  <c r="B1415" i="5"/>
  <c r="D1415" i="5" s="1"/>
  <c r="B1414" i="5"/>
  <c r="D1414" i="5" s="1"/>
  <c r="B1413" i="5"/>
  <c r="D1413" i="5" s="1"/>
  <c r="B1412" i="5"/>
  <c r="D1412" i="5" s="1"/>
  <c r="B1411" i="5"/>
  <c r="D1411" i="5" s="1"/>
  <c r="B1410" i="5"/>
  <c r="D1410" i="5" s="1"/>
  <c r="B1409" i="5"/>
  <c r="D1409" i="5" s="1"/>
  <c r="B1408" i="5"/>
  <c r="D1408" i="5" s="1"/>
  <c r="B1407" i="5"/>
  <c r="D1407" i="5" s="1"/>
  <c r="B1406" i="5"/>
  <c r="D1406" i="5" s="1"/>
  <c r="B1405" i="5"/>
  <c r="D1405" i="5" s="1"/>
  <c r="B1404" i="5"/>
  <c r="D1404" i="5" s="1"/>
  <c r="B1403" i="5"/>
  <c r="D1403" i="5" s="1"/>
  <c r="B1402" i="5"/>
  <c r="D1402" i="5" s="1"/>
  <c r="B1401" i="5"/>
  <c r="D1401" i="5" s="1"/>
  <c r="B1400" i="5"/>
  <c r="D1400" i="5" s="1"/>
  <c r="B1399" i="5"/>
  <c r="D1399" i="5" s="1"/>
  <c r="B1398" i="5"/>
  <c r="D1398" i="5" s="1"/>
  <c r="B1397" i="5"/>
  <c r="D1397" i="5" s="1"/>
  <c r="B1396" i="5"/>
  <c r="D1396" i="5" s="1"/>
  <c r="B1395" i="5"/>
  <c r="D1395" i="5" s="1"/>
  <c r="B1394" i="5"/>
  <c r="D1394" i="5" s="1"/>
  <c r="B1393" i="5"/>
  <c r="D1393" i="5" s="1"/>
  <c r="B1392" i="5"/>
  <c r="D1392" i="5" s="1"/>
  <c r="B1391" i="5"/>
  <c r="D1391" i="5" s="1"/>
  <c r="B1390" i="5"/>
  <c r="D1390" i="5" s="1"/>
  <c r="B1389" i="5"/>
  <c r="D1389" i="5" s="1"/>
  <c r="B1388" i="5"/>
  <c r="D1388" i="5" s="1"/>
  <c r="B1387" i="5"/>
  <c r="D1387" i="5" s="1"/>
  <c r="B1386" i="5"/>
  <c r="D1386" i="5" s="1"/>
  <c r="B1385" i="5"/>
  <c r="D1385" i="5" s="1"/>
  <c r="B1384" i="5"/>
  <c r="D1384" i="5" s="1"/>
  <c r="B1383" i="5"/>
  <c r="D1383" i="5" s="1"/>
  <c r="B1382" i="5"/>
  <c r="D1382" i="5" s="1"/>
  <c r="B1381" i="5"/>
  <c r="D1381" i="5" s="1"/>
  <c r="B1380" i="5"/>
  <c r="D1380" i="5" s="1"/>
  <c r="B1379" i="5"/>
  <c r="D1379" i="5" s="1"/>
  <c r="B1378" i="5"/>
  <c r="D1378" i="5" s="1"/>
  <c r="B1377" i="5"/>
  <c r="D1377" i="5" s="1"/>
  <c r="B1376" i="5"/>
  <c r="D1376" i="5" s="1"/>
  <c r="B1375" i="5"/>
  <c r="D1375" i="5" s="1"/>
  <c r="B1374" i="5"/>
  <c r="D1374" i="5" s="1"/>
  <c r="B1373" i="5"/>
  <c r="D1373" i="5" s="1"/>
  <c r="B1372" i="5"/>
  <c r="D1372" i="5" s="1"/>
  <c r="B1371" i="5"/>
  <c r="D1371" i="5" s="1"/>
  <c r="B1370" i="5"/>
  <c r="D1370" i="5" s="1"/>
  <c r="B1369" i="5"/>
  <c r="D1369" i="5" s="1"/>
  <c r="B1368" i="5"/>
  <c r="D1368" i="5" s="1"/>
  <c r="B1367" i="5"/>
  <c r="D1367" i="5" s="1"/>
  <c r="B1366" i="5"/>
  <c r="D1366" i="5" s="1"/>
  <c r="B1365" i="5"/>
  <c r="D1365" i="5" s="1"/>
  <c r="B1364" i="5"/>
  <c r="D1364" i="5" s="1"/>
  <c r="B1363" i="5"/>
  <c r="D1363" i="5" s="1"/>
  <c r="B1362" i="5"/>
  <c r="D1362" i="5" s="1"/>
  <c r="B1361" i="5"/>
  <c r="D1361" i="5" s="1"/>
  <c r="B1360" i="5"/>
  <c r="D1360" i="5" s="1"/>
  <c r="B1359" i="5"/>
  <c r="D1359" i="5" s="1"/>
  <c r="B1358" i="5"/>
  <c r="D1358" i="5" s="1"/>
  <c r="B1357" i="5"/>
  <c r="D1357" i="5" s="1"/>
  <c r="B1356" i="5"/>
  <c r="D1356" i="5" s="1"/>
  <c r="B1355" i="5"/>
  <c r="D1355" i="5" s="1"/>
  <c r="B1354" i="5"/>
  <c r="D1354" i="5" s="1"/>
  <c r="B1353" i="5"/>
  <c r="D1353" i="5" s="1"/>
  <c r="B1352" i="5"/>
  <c r="D1352" i="5" s="1"/>
  <c r="B1351" i="5"/>
  <c r="D1351" i="5" s="1"/>
  <c r="B1350" i="5"/>
  <c r="D1350" i="5" s="1"/>
  <c r="B1349" i="5"/>
  <c r="D1349" i="5" s="1"/>
  <c r="B1348" i="5"/>
  <c r="D1348" i="5" s="1"/>
  <c r="B1347" i="5"/>
  <c r="D1347" i="5" s="1"/>
  <c r="B1346" i="5"/>
  <c r="D1346" i="5" s="1"/>
  <c r="B1345" i="5"/>
  <c r="D1345" i="5" s="1"/>
  <c r="B1344" i="5"/>
  <c r="D1344" i="5" s="1"/>
  <c r="B1343" i="5"/>
  <c r="D1343" i="5" s="1"/>
  <c r="B1342" i="5"/>
  <c r="D1342" i="5" s="1"/>
  <c r="B1341" i="5"/>
  <c r="D1341" i="5" s="1"/>
  <c r="B1340" i="5"/>
  <c r="D1340" i="5" s="1"/>
  <c r="B1339" i="5"/>
  <c r="D1339" i="5" s="1"/>
  <c r="B1338" i="5"/>
  <c r="D1338" i="5" s="1"/>
  <c r="B1337" i="5"/>
  <c r="D1337" i="5" s="1"/>
  <c r="B1336" i="5"/>
  <c r="D1336" i="5" s="1"/>
  <c r="B1335" i="5"/>
  <c r="D1335" i="5" s="1"/>
  <c r="B1334" i="5"/>
  <c r="D1334" i="5" s="1"/>
  <c r="B1333" i="5"/>
  <c r="D1333" i="5" s="1"/>
  <c r="B1332" i="5"/>
  <c r="D1332" i="5" s="1"/>
  <c r="B1331" i="5"/>
  <c r="D1331" i="5" s="1"/>
  <c r="B1330" i="5"/>
  <c r="D1330" i="5" s="1"/>
  <c r="B1329" i="5"/>
  <c r="D1329" i="5" s="1"/>
  <c r="B1328" i="5"/>
  <c r="D1328" i="5" s="1"/>
  <c r="B1327" i="5"/>
  <c r="D1327" i="5" s="1"/>
  <c r="B1326" i="5"/>
  <c r="D1326" i="5" s="1"/>
  <c r="B1325" i="5"/>
  <c r="D1325" i="5" s="1"/>
  <c r="B1324" i="5"/>
  <c r="D1324" i="5" s="1"/>
  <c r="B1323" i="5"/>
  <c r="D1323" i="5" s="1"/>
  <c r="B1322" i="5"/>
  <c r="D1322" i="5" s="1"/>
  <c r="B1321" i="5"/>
  <c r="D1321" i="5" s="1"/>
  <c r="B1320" i="5"/>
  <c r="D1320" i="5" s="1"/>
  <c r="B1319" i="5"/>
  <c r="D1319" i="5" s="1"/>
  <c r="B1318" i="5"/>
  <c r="D1318" i="5" s="1"/>
  <c r="B1317" i="5"/>
  <c r="D1317" i="5" s="1"/>
  <c r="B1316" i="5"/>
  <c r="D1316" i="5" s="1"/>
  <c r="B1315" i="5"/>
  <c r="D1315" i="5" s="1"/>
  <c r="B1314" i="5"/>
  <c r="D1314" i="5" s="1"/>
  <c r="B1313" i="5"/>
  <c r="D1313" i="5" s="1"/>
  <c r="B1312" i="5"/>
  <c r="D1312" i="5" s="1"/>
  <c r="B1311" i="5"/>
  <c r="D1311" i="5" s="1"/>
  <c r="B1310" i="5"/>
  <c r="D1310" i="5" s="1"/>
  <c r="B1309" i="5"/>
  <c r="D1309" i="5" s="1"/>
  <c r="B1308" i="5"/>
  <c r="D1308" i="5" s="1"/>
  <c r="B1307" i="5"/>
  <c r="D1307" i="5" s="1"/>
  <c r="B1306" i="5"/>
  <c r="D1306" i="5" s="1"/>
  <c r="B1305" i="5"/>
  <c r="D1305" i="5" s="1"/>
  <c r="B1304" i="5"/>
  <c r="D1304" i="5" s="1"/>
  <c r="B1303" i="5"/>
  <c r="D1303" i="5" s="1"/>
  <c r="B1302" i="5"/>
  <c r="D1302" i="5" s="1"/>
  <c r="B1301" i="5"/>
  <c r="D1301" i="5" s="1"/>
  <c r="B1300" i="5"/>
  <c r="D1300" i="5" s="1"/>
  <c r="B1299" i="5"/>
  <c r="D1299" i="5" s="1"/>
  <c r="B1298" i="5"/>
  <c r="D1298" i="5" s="1"/>
  <c r="B1297" i="5"/>
  <c r="D1297" i="5" s="1"/>
  <c r="B1296" i="5"/>
  <c r="D1296" i="5" s="1"/>
  <c r="B1295" i="5"/>
  <c r="D1295" i="5" s="1"/>
  <c r="B1294" i="5"/>
  <c r="D1294" i="5" s="1"/>
  <c r="B1293" i="5"/>
  <c r="D1293" i="5" s="1"/>
  <c r="B1292" i="5"/>
  <c r="D1292" i="5" s="1"/>
  <c r="B1291" i="5"/>
  <c r="D1291" i="5" s="1"/>
  <c r="B1290" i="5"/>
  <c r="D1290" i="5" s="1"/>
  <c r="B1289" i="5"/>
  <c r="D1289" i="5" s="1"/>
  <c r="B1288" i="5"/>
  <c r="D1288" i="5" s="1"/>
  <c r="B1287" i="5"/>
  <c r="D1287" i="5" s="1"/>
  <c r="B1286" i="5"/>
  <c r="D1286" i="5" s="1"/>
  <c r="B1285" i="5"/>
  <c r="D1285" i="5" s="1"/>
  <c r="B1284" i="5"/>
  <c r="D1284" i="5" s="1"/>
  <c r="B1283" i="5"/>
  <c r="D1283" i="5" s="1"/>
  <c r="B1282" i="5"/>
  <c r="D1282" i="5" s="1"/>
  <c r="B1281" i="5"/>
  <c r="D1281" i="5" s="1"/>
  <c r="B1280" i="5"/>
  <c r="D1280" i="5" s="1"/>
  <c r="B1279" i="5"/>
  <c r="D1279" i="5" s="1"/>
  <c r="B1278" i="5"/>
  <c r="D1278" i="5" s="1"/>
  <c r="B1277" i="5"/>
  <c r="D1277" i="5" s="1"/>
  <c r="B1276" i="5"/>
  <c r="D1276" i="5" s="1"/>
  <c r="B1275" i="5"/>
  <c r="D1275" i="5" s="1"/>
  <c r="B1274" i="5"/>
  <c r="D1274" i="5" s="1"/>
  <c r="B1273" i="5"/>
  <c r="D1273" i="5" s="1"/>
  <c r="B1272" i="5"/>
  <c r="D1272" i="5" s="1"/>
  <c r="B1271" i="5"/>
  <c r="D1271" i="5" s="1"/>
  <c r="B1270" i="5"/>
  <c r="D1270" i="5" s="1"/>
  <c r="B1269" i="5"/>
  <c r="D1269" i="5" s="1"/>
  <c r="B1268" i="5"/>
  <c r="D1268" i="5" s="1"/>
  <c r="B1267" i="5"/>
  <c r="D1267" i="5" s="1"/>
  <c r="B1266" i="5"/>
  <c r="D1266" i="5" s="1"/>
  <c r="B1265" i="5"/>
  <c r="D1265" i="5" s="1"/>
  <c r="B1264" i="5"/>
  <c r="D1264" i="5" s="1"/>
  <c r="B1263" i="5"/>
  <c r="D1263" i="5" s="1"/>
  <c r="B1262" i="5"/>
  <c r="D1262" i="5" s="1"/>
  <c r="B1261" i="5"/>
  <c r="D1261" i="5" s="1"/>
  <c r="B1260" i="5"/>
  <c r="D1260" i="5" s="1"/>
  <c r="B1259" i="5"/>
  <c r="D1259" i="5" s="1"/>
  <c r="B1258" i="5"/>
  <c r="D1258" i="5" s="1"/>
  <c r="B1257" i="5"/>
  <c r="D1257" i="5" s="1"/>
  <c r="B1256" i="5"/>
  <c r="D1256" i="5" s="1"/>
  <c r="B1255" i="5"/>
  <c r="D1255" i="5" s="1"/>
  <c r="B1254" i="5"/>
  <c r="D1254" i="5" s="1"/>
  <c r="B1253" i="5"/>
  <c r="D1253" i="5" s="1"/>
  <c r="B1252" i="5"/>
  <c r="D1252" i="5" s="1"/>
  <c r="B1251" i="5"/>
  <c r="D1251" i="5" s="1"/>
  <c r="B1250" i="5"/>
  <c r="D1250" i="5" s="1"/>
  <c r="B1249" i="5"/>
  <c r="D1249" i="5" s="1"/>
  <c r="B1248" i="5"/>
  <c r="D1248" i="5" s="1"/>
  <c r="B1247" i="5"/>
  <c r="D1247" i="5" s="1"/>
  <c r="B1246" i="5"/>
  <c r="D1246" i="5" s="1"/>
  <c r="B1245" i="5"/>
  <c r="D1245" i="5" s="1"/>
  <c r="B1244" i="5"/>
  <c r="D1244" i="5" s="1"/>
  <c r="B1243" i="5"/>
  <c r="D1243" i="5" s="1"/>
  <c r="B1242" i="5"/>
  <c r="D1242" i="5" s="1"/>
  <c r="B1241" i="5"/>
  <c r="D1241" i="5" s="1"/>
  <c r="B1240" i="5"/>
  <c r="D1240" i="5" s="1"/>
  <c r="B1239" i="5"/>
  <c r="D1239" i="5" s="1"/>
  <c r="B1238" i="5"/>
  <c r="D1238" i="5" s="1"/>
  <c r="B1237" i="5"/>
  <c r="D1237" i="5" s="1"/>
  <c r="B1236" i="5"/>
  <c r="D1236" i="5" s="1"/>
  <c r="B1235" i="5"/>
  <c r="D1235" i="5" s="1"/>
  <c r="B1234" i="5"/>
  <c r="D1234" i="5" s="1"/>
  <c r="B1233" i="5"/>
  <c r="D1233" i="5" s="1"/>
  <c r="B1232" i="5"/>
  <c r="D1232" i="5" s="1"/>
  <c r="B1231" i="5"/>
  <c r="D1231" i="5" s="1"/>
  <c r="B1230" i="5"/>
  <c r="D1230" i="5" s="1"/>
  <c r="B1229" i="5"/>
  <c r="D1229" i="5" s="1"/>
  <c r="B1228" i="5"/>
  <c r="D1228" i="5" s="1"/>
  <c r="B1227" i="5"/>
  <c r="D1227" i="5" s="1"/>
  <c r="B1226" i="5"/>
  <c r="D1226" i="5" s="1"/>
  <c r="B1225" i="5"/>
  <c r="D1225" i="5" s="1"/>
  <c r="B1224" i="5"/>
  <c r="D1224" i="5" s="1"/>
  <c r="B1223" i="5"/>
  <c r="D1223" i="5" s="1"/>
  <c r="B1222" i="5"/>
  <c r="D1222" i="5" s="1"/>
  <c r="B1221" i="5"/>
  <c r="D1221" i="5" s="1"/>
  <c r="B1220" i="5"/>
  <c r="D1220" i="5" s="1"/>
  <c r="B1219" i="5"/>
  <c r="D1219" i="5" s="1"/>
  <c r="B1218" i="5"/>
  <c r="D1218" i="5" s="1"/>
  <c r="B1217" i="5"/>
  <c r="D1217" i="5" s="1"/>
  <c r="B1216" i="5"/>
  <c r="D1216" i="5" s="1"/>
  <c r="B1215" i="5"/>
  <c r="D1215" i="5" s="1"/>
  <c r="B1214" i="5"/>
  <c r="D1214" i="5" s="1"/>
  <c r="B1213" i="5"/>
  <c r="D1213" i="5" s="1"/>
  <c r="B1212" i="5"/>
  <c r="D1212" i="5" s="1"/>
  <c r="B1211" i="5"/>
  <c r="D1211" i="5" s="1"/>
  <c r="B1210" i="5"/>
  <c r="D1210" i="5" s="1"/>
  <c r="B1209" i="5"/>
  <c r="D1209" i="5" s="1"/>
  <c r="B1208" i="5"/>
  <c r="D1208" i="5" s="1"/>
  <c r="B1207" i="5"/>
  <c r="D1207" i="5" s="1"/>
  <c r="B1206" i="5"/>
  <c r="D1206" i="5" s="1"/>
  <c r="B1205" i="5"/>
  <c r="D1205" i="5" s="1"/>
  <c r="B1204" i="5"/>
  <c r="D1204" i="5" s="1"/>
  <c r="B1203" i="5"/>
  <c r="D1203" i="5" s="1"/>
  <c r="B1202" i="5"/>
  <c r="D1202" i="5" s="1"/>
  <c r="B1201" i="5"/>
  <c r="D1201" i="5" s="1"/>
  <c r="B1200" i="5"/>
  <c r="D1200" i="5" s="1"/>
  <c r="B1199" i="5"/>
  <c r="D1199" i="5" s="1"/>
  <c r="B1198" i="5"/>
  <c r="D1198" i="5" s="1"/>
  <c r="B1197" i="5"/>
  <c r="D1197" i="5" s="1"/>
  <c r="B1196" i="5"/>
  <c r="D1196" i="5" s="1"/>
  <c r="B1195" i="5"/>
  <c r="D1195" i="5" s="1"/>
  <c r="B1194" i="5"/>
  <c r="D1194" i="5" s="1"/>
  <c r="B1193" i="5"/>
  <c r="D1193" i="5" s="1"/>
  <c r="B1192" i="5"/>
  <c r="D1192" i="5" s="1"/>
  <c r="B1191" i="5"/>
  <c r="D1191" i="5" s="1"/>
  <c r="B1190" i="5"/>
  <c r="D1190" i="5" s="1"/>
  <c r="B1189" i="5"/>
  <c r="D1189" i="5" s="1"/>
  <c r="B1188" i="5"/>
  <c r="D1188" i="5" s="1"/>
  <c r="B1187" i="5"/>
  <c r="D1187" i="5" s="1"/>
  <c r="B1186" i="5"/>
  <c r="D1186" i="5" s="1"/>
  <c r="B1185" i="5"/>
  <c r="D1185" i="5" s="1"/>
  <c r="B1184" i="5"/>
  <c r="D1184" i="5" s="1"/>
  <c r="B1183" i="5"/>
  <c r="D1183" i="5" s="1"/>
  <c r="B1182" i="5"/>
  <c r="D1182" i="5" s="1"/>
  <c r="B1181" i="5"/>
  <c r="D1181" i="5" s="1"/>
  <c r="B1180" i="5"/>
  <c r="D1180" i="5" s="1"/>
  <c r="B1179" i="5"/>
  <c r="D1179" i="5" s="1"/>
  <c r="B1178" i="5"/>
  <c r="D1178" i="5" s="1"/>
  <c r="B1177" i="5"/>
  <c r="D1177" i="5" s="1"/>
  <c r="B1176" i="5"/>
  <c r="D1176" i="5" s="1"/>
  <c r="B1175" i="5"/>
  <c r="D1175" i="5" s="1"/>
  <c r="B1174" i="5"/>
  <c r="D1174" i="5" s="1"/>
  <c r="B1173" i="5"/>
  <c r="D1173" i="5" s="1"/>
  <c r="B1172" i="5"/>
  <c r="D1172" i="5" s="1"/>
  <c r="B1171" i="5"/>
  <c r="D1171" i="5" s="1"/>
  <c r="B1170" i="5"/>
  <c r="D1170" i="5" s="1"/>
  <c r="B1169" i="5"/>
  <c r="D1169" i="5" s="1"/>
  <c r="B1168" i="5"/>
  <c r="D1168" i="5" s="1"/>
  <c r="B1167" i="5"/>
  <c r="D1167" i="5" s="1"/>
  <c r="B1166" i="5"/>
  <c r="D1166" i="5" s="1"/>
  <c r="B1165" i="5"/>
  <c r="D1165" i="5" s="1"/>
  <c r="B1164" i="5"/>
  <c r="D1164" i="5" s="1"/>
  <c r="B1163" i="5"/>
  <c r="D1163" i="5" s="1"/>
  <c r="B1162" i="5"/>
  <c r="D1162" i="5" s="1"/>
  <c r="B1161" i="5"/>
  <c r="D1161" i="5" s="1"/>
  <c r="B1160" i="5"/>
  <c r="D1160" i="5" s="1"/>
  <c r="B1159" i="5"/>
  <c r="D1159" i="5" s="1"/>
  <c r="B1158" i="5"/>
  <c r="D1158" i="5" s="1"/>
  <c r="B1157" i="5"/>
  <c r="D1157" i="5" s="1"/>
  <c r="B1156" i="5"/>
  <c r="D1156" i="5" s="1"/>
  <c r="B1155" i="5"/>
  <c r="D1155" i="5" s="1"/>
  <c r="B1154" i="5"/>
  <c r="D1154" i="5" s="1"/>
  <c r="B1153" i="5"/>
  <c r="D1153" i="5" s="1"/>
  <c r="B1152" i="5"/>
  <c r="D1152" i="5" s="1"/>
  <c r="B1151" i="5"/>
  <c r="D1151" i="5" s="1"/>
  <c r="B1150" i="5"/>
  <c r="D1150" i="5" s="1"/>
  <c r="B1149" i="5"/>
  <c r="D1149" i="5" s="1"/>
  <c r="B1148" i="5"/>
  <c r="D1148" i="5" s="1"/>
  <c r="B1147" i="5"/>
  <c r="D1147" i="5" s="1"/>
  <c r="B1146" i="5"/>
  <c r="D1146" i="5" s="1"/>
  <c r="B1145" i="5"/>
  <c r="D1145" i="5" s="1"/>
  <c r="B1144" i="5"/>
  <c r="D1144" i="5" s="1"/>
  <c r="B1143" i="5"/>
  <c r="D1143" i="5" s="1"/>
  <c r="B1142" i="5"/>
  <c r="D1142" i="5" s="1"/>
  <c r="B1141" i="5"/>
  <c r="D1141" i="5" s="1"/>
  <c r="B1140" i="5"/>
  <c r="D1140" i="5" s="1"/>
  <c r="B1139" i="5"/>
  <c r="D1139" i="5" s="1"/>
  <c r="B1138" i="5"/>
  <c r="D1138" i="5" s="1"/>
  <c r="B1137" i="5"/>
  <c r="D1137" i="5" s="1"/>
  <c r="B1136" i="5"/>
  <c r="D1136" i="5" s="1"/>
  <c r="B1135" i="5"/>
  <c r="D1135" i="5" s="1"/>
  <c r="B1134" i="5"/>
  <c r="D1134" i="5" s="1"/>
  <c r="B1133" i="5"/>
  <c r="D1133" i="5" s="1"/>
  <c r="B1132" i="5"/>
  <c r="D1132" i="5" s="1"/>
  <c r="B1131" i="5"/>
  <c r="D1131" i="5" s="1"/>
  <c r="B1130" i="5"/>
  <c r="D1130" i="5" s="1"/>
  <c r="B1129" i="5"/>
  <c r="D1129" i="5" s="1"/>
  <c r="B1128" i="5"/>
  <c r="D1128" i="5" s="1"/>
  <c r="B1127" i="5"/>
  <c r="D1127" i="5" s="1"/>
  <c r="B1126" i="5"/>
  <c r="D1126" i="5" s="1"/>
  <c r="B1125" i="5"/>
  <c r="D1125" i="5" s="1"/>
  <c r="B1124" i="5"/>
  <c r="D1124" i="5" s="1"/>
  <c r="B1123" i="5"/>
  <c r="D1123" i="5" s="1"/>
  <c r="B1122" i="5"/>
  <c r="D1122" i="5" s="1"/>
  <c r="B1121" i="5"/>
  <c r="D1121" i="5" s="1"/>
  <c r="B1120" i="5"/>
  <c r="D1120" i="5" s="1"/>
  <c r="B1119" i="5"/>
  <c r="D1119" i="5" s="1"/>
  <c r="B1118" i="5"/>
  <c r="D1118" i="5" s="1"/>
  <c r="B1117" i="5"/>
  <c r="D1117" i="5" s="1"/>
  <c r="B1116" i="5"/>
  <c r="D1116" i="5" s="1"/>
  <c r="B1115" i="5"/>
  <c r="D1115" i="5" s="1"/>
  <c r="B1114" i="5"/>
  <c r="D1114" i="5" s="1"/>
  <c r="B1113" i="5"/>
  <c r="D1113" i="5" s="1"/>
  <c r="B1112" i="5"/>
  <c r="D1112" i="5" s="1"/>
  <c r="B1111" i="5"/>
  <c r="D1111" i="5" s="1"/>
  <c r="B1110" i="5"/>
  <c r="D1110" i="5" s="1"/>
  <c r="B1109" i="5"/>
  <c r="D1109" i="5" s="1"/>
  <c r="B1108" i="5"/>
  <c r="D1108" i="5" s="1"/>
  <c r="B1107" i="5"/>
  <c r="D1107" i="5" s="1"/>
  <c r="B1106" i="5"/>
  <c r="D1106" i="5" s="1"/>
  <c r="B1105" i="5"/>
  <c r="D1105" i="5" s="1"/>
  <c r="B1104" i="5"/>
  <c r="D1104" i="5" s="1"/>
  <c r="B1103" i="5"/>
  <c r="D1103" i="5" s="1"/>
  <c r="B1102" i="5"/>
  <c r="D1102" i="5" s="1"/>
  <c r="B1101" i="5"/>
  <c r="D1101" i="5" s="1"/>
  <c r="B1100" i="5"/>
  <c r="D1100" i="5" s="1"/>
  <c r="B1099" i="5"/>
  <c r="D1099" i="5" s="1"/>
  <c r="B1098" i="5"/>
  <c r="D1098" i="5" s="1"/>
  <c r="B1097" i="5"/>
  <c r="D1097" i="5" s="1"/>
  <c r="B1096" i="5"/>
  <c r="D1096" i="5" s="1"/>
  <c r="B1095" i="5"/>
  <c r="D1095" i="5" s="1"/>
  <c r="B1094" i="5"/>
  <c r="D1094" i="5" s="1"/>
  <c r="B1093" i="5"/>
  <c r="D1093" i="5" s="1"/>
  <c r="B1092" i="5"/>
  <c r="D1092" i="5" s="1"/>
  <c r="B1091" i="5"/>
  <c r="D1091" i="5" s="1"/>
  <c r="B1090" i="5"/>
  <c r="D1090" i="5" s="1"/>
  <c r="B1089" i="5"/>
  <c r="D1089" i="5" s="1"/>
  <c r="B1088" i="5"/>
  <c r="D1088" i="5" s="1"/>
  <c r="B1087" i="5"/>
  <c r="D1087" i="5" s="1"/>
  <c r="B1086" i="5"/>
  <c r="D1086" i="5" s="1"/>
  <c r="B1085" i="5"/>
  <c r="D1085" i="5" s="1"/>
  <c r="B1084" i="5"/>
  <c r="D1084" i="5" s="1"/>
  <c r="B1083" i="5"/>
  <c r="D1083" i="5" s="1"/>
  <c r="B1082" i="5"/>
  <c r="D1082" i="5" s="1"/>
  <c r="B1081" i="5"/>
  <c r="D1081" i="5" s="1"/>
  <c r="B1080" i="5"/>
  <c r="D1080" i="5" s="1"/>
  <c r="B1079" i="5"/>
  <c r="D1079" i="5" s="1"/>
  <c r="B1078" i="5"/>
  <c r="D1078" i="5" s="1"/>
  <c r="B1077" i="5"/>
  <c r="D1077" i="5" s="1"/>
  <c r="B1076" i="5"/>
  <c r="D1076" i="5" s="1"/>
  <c r="B1075" i="5"/>
  <c r="D1075" i="5" s="1"/>
  <c r="B1074" i="5"/>
  <c r="D1074" i="5" s="1"/>
  <c r="B1073" i="5"/>
  <c r="D1073" i="5" s="1"/>
  <c r="B1072" i="5"/>
  <c r="D1072" i="5" s="1"/>
  <c r="B1071" i="5"/>
  <c r="D1071" i="5" s="1"/>
  <c r="B1070" i="5"/>
  <c r="D1070" i="5" s="1"/>
  <c r="B1069" i="5"/>
  <c r="D1069" i="5" s="1"/>
  <c r="B1068" i="5"/>
  <c r="D1068" i="5" s="1"/>
  <c r="B1067" i="5"/>
  <c r="D1067" i="5" s="1"/>
  <c r="B1066" i="5"/>
  <c r="D1066" i="5" s="1"/>
  <c r="B1065" i="5"/>
  <c r="D1065" i="5" s="1"/>
  <c r="B1064" i="5"/>
  <c r="D1064" i="5" s="1"/>
  <c r="B1063" i="5"/>
  <c r="D1063" i="5" s="1"/>
  <c r="B1062" i="5"/>
  <c r="D1062" i="5" s="1"/>
  <c r="B1061" i="5"/>
  <c r="D1061" i="5" s="1"/>
  <c r="B1060" i="5"/>
  <c r="D1060" i="5" s="1"/>
  <c r="B1059" i="5"/>
  <c r="D1059" i="5" s="1"/>
  <c r="B1058" i="5"/>
  <c r="D1058" i="5" s="1"/>
  <c r="B1057" i="5"/>
  <c r="D1057" i="5" s="1"/>
  <c r="B1056" i="5"/>
  <c r="D1056" i="5" s="1"/>
  <c r="B1055" i="5"/>
  <c r="D1055" i="5" s="1"/>
  <c r="B1054" i="5"/>
  <c r="D1054" i="5" s="1"/>
  <c r="B1053" i="5"/>
  <c r="D1053" i="5" s="1"/>
  <c r="B1052" i="5"/>
  <c r="D1052" i="5" s="1"/>
  <c r="B1051" i="5"/>
  <c r="D1051" i="5" s="1"/>
  <c r="B1050" i="5"/>
  <c r="D1050" i="5" s="1"/>
  <c r="B1049" i="5"/>
  <c r="D1049" i="5" s="1"/>
  <c r="B1048" i="5"/>
  <c r="D1048" i="5" s="1"/>
  <c r="B1047" i="5"/>
  <c r="D1047" i="5" s="1"/>
  <c r="B1046" i="5"/>
  <c r="D1046" i="5" s="1"/>
  <c r="B1045" i="5"/>
  <c r="D1045" i="5" s="1"/>
  <c r="B1044" i="5"/>
  <c r="D1044" i="5" s="1"/>
  <c r="B1043" i="5"/>
  <c r="D1043" i="5" s="1"/>
  <c r="B1042" i="5"/>
  <c r="D1042" i="5" s="1"/>
  <c r="B1041" i="5"/>
  <c r="D1041" i="5" s="1"/>
  <c r="B1040" i="5"/>
  <c r="D1040" i="5" s="1"/>
  <c r="B1039" i="5"/>
  <c r="D1039" i="5" s="1"/>
  <c r="B1038" i="5"/>
  <c r="D1038" i="5" s="1"/>
  <c r="B1037" i="5"/>
  <c r="D1037" i="5" s="1"/>
  <c r="B1036" i="5"/>
  <c r="D1036" i="5" s="1"/>
  <c r="B1035" i="5"/>
  <c r="D1035" i="5" s="1"/>
  <c r="B1034" i="5"/>
  <c r="D1034" i="5" s="1"/>
  <c r="B1033" i="5"/>
  <c r="D1033" i="5" s="1"/>
  <c r="B1032" i="5"/>
  <c r="D1032" i="5" s="1"/>
  <c r="B1031" i="5"/>
  <c r="D1031" i="5" s="1"/>
  <c r="B1030" i="5"/>
  <c r="D1030" i="5" s="1"/>
  <c r="B1029" i="5"/>
  <c r="D1029" i="5" s="1"/>
  <c r="B1028" i="5"/>
  <c r="D1028" i="5" s="1"/>
  <c r="B1027" i="5"/>
  <c r="D1027" i="5" s="1"/>
  <c r="B1026" i="5"/>
  <c r="D1026" i="5" s="1"/>
  <c r="B1025" i="5"/>
  <c r="D1025" i="5" s="1"/>
  <c r="B1024" i="5"/>
  <c r="D1024" i="5" s="1"/>
  <c r="B1023" i="5"/>
  <c r="D1023" i="5" s="1"/>
  <c r="B1022" i="5"/>
  <c r="D1022" i="5" s="1"/>
  <c r="B1021" i="5"/>
  <c r="D1021" i="5" s="1"/>
  <c r="B1020" i="5"/>
  <c r="D1020" i="5" s="1"/>
  <c r="B1019" i="5"/>
  <c r="D1019" i="5" s="1"/>
  <c r="B1018" i="5"/>
  <c r="D1018" i="5" s="1"/>
  <c r="B1017" i="5"/>
  <c r="D1017" i="5" s="1"/>
  <c r="B1016" i="5"/>
  <c r="D1016" i="5" s="1"/>
  <c r="B1015" i="5"/>
  <c r="D1015" i="5" s="1"/>
  <c r="B1014" i="5"/>
  <c r="D1014" i="5" s="1"/>
  <c r="B1013" i="5"/>
  <c r="D1013" i="5" s="1"/>
  <c r="B1012" i="5"/>
  <c r="D1012" i="5" s="1"/>
  <c r="B1011" i="5"/>
  <c r="D1011" i="5" s="1"/>
  <c r="B1010" i="5"/>
  <c r="D1010" i="5" s="1"/>
  <c r="B1009" i="5"/>
  <c r="D1009" i="5" s="1"/>
  <c r="B1008" i="5"/>
  <c r="D1008" i="5" s="1"/>
  <c r="B1007" i="5"/>
  <c r="D1007" i="5" s="1"/>
  <c r="B1006" i="5"/>
  <c r="D1006" i="5" s="1"/>
  <c r="B1005" i="5"/>
  <c r="D1005" i="5" s="1"/>
  <c r="B1004" i="5"/>
  <c r="D1004" i="5" s="1"/>
  <c r="B1003" i="5"/>
  <c r="D1003" i="5" s="1"/>
  <c r="B1002" i="5"/>
  <c r="D1002" i="5" s="1"/>
  <c r="B1001" i="5"/>
  <c r="D1001" i="5" s="1"/>
  <c r="B1000" i="5"/>
  <c r="D1000" i="5" s="1"/>
  <c r="B999" i="5"/>
  <c r="D999" i="5" s="1"/>
  <c r="B998" i="5"/>
  <c r="D998" i="5" s="1"/>
  <c r="B997" i="5"/>
  <c r="D997" i="5" s="1"/>
  <c r="B996" i="5"/>
  <c r="D996" i="5" s="1"/>
  <c r="B995" i="5"/>
  <c r="D995" i="5" s="1"/>
  <c r="B994" i="5"/>
  <c r="D994" i="5" s="1"/>
  <c r="B993" i="5"/>
  <c r="D993" i="5" s="1"/>
  <c r="B992" i="5"/>
  <c r="D992" i="5" s="1"/>
  <c r="B991" i="5"/>
  <c r="D991" i="5" s="1"/>
  <c r="B990" i="5"/>
  <c r="D990" i="5" s="1"/>
  <c r="B989" i="5"/>
  <c r="D989" i="5" s="1"/>
  <c r="B988" i="5"/>
  <c r="D988" i="5" s="1"/>
  <c r="B987" i="5"/>
  <c r="D987" i="5" s="1"/>
  <c r="B986" i="5"/>
  <c r="D986" i="5" s="1"/>
  <c r="B985" i="5"/>
  <c r="D985" i="5" s="1"/>
  <c r="B984" i="5"/>
  <c r="D984" i="5" s="1"/>
  <c r="B983" i="5"/>
  <c r="D983" i="5" s="1"/>
  <c r="B982" i="5"/>
  <c r="D982" i="5" s="1"/>
  <c r="B981" i="5"/>
  <c r="D981" i="5" s="1"/>
  <c r="B980" i="5"/>
  <c r="D980" i="5" s="1"/>
  <c r="B979" i="5"/>
  <c r="D979" i="5" s="1"/>
  <c r="B978" i="5"/>
  <c r="D978" i="5" s="1"/>
  <c r="B977" i="5"/>
  <c r="D977" i="5" s="1"/>
  <c r="B976" i="5"/>
  <c r="D976" i="5" s="1"/>
  <c r="B975" i="5"/>
  <c r="D975" i="5" s="1"/>
  <c r="B974" i="5"/>
  <c r="D974" i="5" s="1"/>
  <c r="B973" i="5"/>
  <c r="D973" i="5" s="1"/>
  <c r="B972" i="5"/>
  <c r="D972" i="5" s="1"/>
  <c r="B971" i="5"/>
  <c r="D971" i="5" s="1"/>
  <c r="B970" i="5"/>
  <c r="D970" i="5" s="1"/>
  <c r="B969" i="5"/>
  <c r="D969" i="5" s="1"/>
  <c r="B968" i="5"/>
  <c r="D968" i="5" s="1"/>
  <c r="B967" i="5"/>
  <c r="D967" i="5" s="1"/>
  <c r="B966" i="5"/>
  <c r="D966" i="5" s="1"/>
  <c r="B965" i="5"/>
  <c r="D965" i="5" s="1"/>
  <c r="B964" i="5"/>
  <c r="D964" i="5" s="1"/>
  <c r="B963" i="5"/>
  <c r="D963" i="5" s="1"/>
  <c r="B962" i="5"/>
  <c r="D962" i="5" s="1"/>
  <c r="B961" i="5"/>
  <c r="D961" i="5" s="1"/>
  <c r="B960" i="5"/>
  <c r="D960" i="5" s="1"/>
  <c r="B959" i="5"/>
  <c r="D959" i="5" s="1"/>
  <c r="B958" i="5"/>
  <c r="D958" i="5" s="1"/>
  <c r="B957" i="5"/>
  <c r="D957" i="5" s="1"/>
  <c r="B956" i="5"/>
  <c r="D956" i="5" s="1"/>
  <c r="B955" i="5"/>
  <c r="D955" i="5" s="1"/>
  <c r="B954" i="5"/>
  <c r="D954" i="5" s="1"/>
  <c r="B953" i="5"/>
  <c r="D953" i="5" s="1"/>
  <c r="B952" i="5"/>
  <c r="D952" i="5" s="1"/>
  <c r="B951" i="5"/>
  <c r="D951" i="5" s="1"/>
  <c r="B950" i="5"/>
  <c r="D950" i="5" s="1"/>
  <c r="B949" i="5"/>
  <c r="D949" i="5" s="1"/>
  <c r="B948" i="5"/>
  <c r="D948" i="5" s="1"/>
  <c r="B947" i="5"/>
  <c r="D947" i="5" s="1"/>
  <c r="B946" i="5"/>
  <c r="D946" i="5" s="1"/>
  <c r="B945" i="5"/>
  <c r="D945" i="5" s="1"/>
  <c r="B944" i="5"/>
  <c r="D944" i="5" s="1"/>
  <c r="B943" i="5"/>
  <c r="D943" i="5" s="1"/>
  <c r="B942" i="5"/>
  <c r="D942" i="5" s="1"/>
  <c r="B941" i="5"/>
  <c r="D941" i="5" s="1"/>
  <c r="B940" i="5"/>
  <c r="D940" i="5" s="1"/>
  <c r="B939" i="5"/>
  <c r="D939" i="5" s="1"/>
  <c r="B938" i="5"/>
  <c r="D938" i="5" s="1"/>
  <c r="B937" i="5"/>
  <c r="D937" i="5" s="1"/>
  <c r="B936" i="5"/>
  <c r="D936" i="5" s="1"/>
  <c r="B935" i="5"/>
  <c r="D935" i="5" s="1"/>
  <c r="B934" i="5"/>
  <c r="D934" i="5" s="1"/>
  <c r="B933" i="5"/>
  <c r="D933" i="5" s="1"/>
  <c r="B932" i="5"/>
  <c r="D932" i="5" s="1"/>
  <c r="B931" i="5"/>
  <c r="D931" i="5" s="1"/>
  <c r="B930" i="5"/>
  <c r="D930" i="5" s="1"/>
  <c r="B929" i="5"/>
  <c r="D929" i="5" s="1"/>
  <c r="B928" i="5"/>
  <c r="D928" i="5" s="1"/>
  <c r="B927" i="5"/>
  <c r="D927" i="5" s="1"/>
  <c r="B926" i="5"/>
  <c r="D926" i="5" s="1"/>
  <c r="B925" i="5"/>
  <c r="D925" i="5" s="1"/>
  <c r="B924" i="5"/>
  <c r="D924" i="5" s="1"/>
  <c r="B923" i="5"/>
  <c r="D923" i="5" s="1"/>
  <c r="B922" i="5"/>
  <c r="D922" i="5" s="1"/>
  <c r="B921" i="5"/>
  <c r="D921" i="5" s="1"/>
  <c r="B920" i="5"/>
  <c r="D920" i="5" s="1"/>
  <c r="B919" i="5"/>
  <c r="D919" i="5" s="1"/>
  <c r="B918" i="5"/>
  <c r="D918" i="5" s="1"/>
  <c r="B917" i="5"/>
  <c r="D917" i="5" s="1"/>
  <c r="B916" i="5"/>
  <c r="D916" i="5" s="1"/>
  <c r="B915" i="5"/>
  <c r="D915" i="5" s="1"/>
  <c r="B914" i="5"/>
  <c r="D914" i="5" s="1"/>
  <c r="B913" i="5"/>
  <c r="D913" i="5" s="1"/>
  <c r="B912" i="5"/>
  <c r="D912" i="5" s="1"/>
  <c r="B911" i="5"/>
  <c r="D911" i="5" s="1"/>
  <c r="B910" i="5"/>
  <c r="D910" i="5" s="1"/>
  <c r="B909" i="5"/>
  <c r="D909" i="5" s="1"/>
  <c r="B908" i="5"/>
  <c r="D908" i="5" s="1"/>
  <c r="B907" i="5"/>
  <c r="D907" i="5" s="1"/>
  <c r="B906" i="5"/>
  <c r="D906" i="5" s="1"/>
  <c r="B905" i="5"/>
  <c r="D905" i="5" s="1"/>
  <c r="B904" i="5"/>
  <c r="D904" i="5" s="1"/>
  <c r="B903" i="5"/>
  <c r="D903" i="5" s="1"/>
  <c r="B902" i="5"/>
  <c r="D902" i="5" s="1"/>
  <c r="B901" i="5"/>
  <c r="D901" i="5" s="1"/>
  <c r="B900" i="5"/>
  <c r="D900" i="5" s="1"/>
  <c r="B899" i="5"/>
  <c r="D899" i="5" s="1"/>
  <c r="B898" i="5"/>
  <c r="D898" i="5" s="1"/>
  <c r="B897" i="5"/>
  <c r="D897" i="5" s="1"/>
  <c r="B896" i="5"/>
  <c r="D896" i="5" s="1"/>
  <c r="B895" i="5"/>
  <c r="D895" i="5" s="1"/>
  <c r="B894" i="5"/>
  <c r="D894" i="5" s="1"/>
  <c r="B893" i="5"/>
  <c r="D893" i="5" s="1"/>
  <c r="B892" i="5"/>
  <c r="D892" i="5" s="1"/>
  <c r="B891" i="5"/>
  <c r="D891" i="5" s="1"/>
  <c r="B890" i="5"/>
  <c r="D890" i="5" s="1"/>
  <c r="B889" i="5"/>
  <c r="D889" i="5" s="1"/>
  <c r="B888" i="5"/>
  <c r="D888" i="5" s="1"/>
  <c r="B887" i="5"/>
  <c r="D887" i="5" s="1"/>
  <c r="B886" i="5"/>
  <c r="D886" i="5" s="1"/>
  <c r="B885" i="5"/>
  <c r="D885" i="5" s="1"/>
  <c r="B884" i="5"/>
  <c r="D884" i="5" s="1"/>
  <c r="B883" i="5"/>
  <c r="D883" i="5" s="1"/>
  <c r="B882" i="5"/>
  <c r="D882" i="5" s="1"/>
  <c r="B881" i="5"/>
  <c r="D881" i="5" s="1"/>
  <c r="B880" i="5"/>
  <c r="D880" i="5" s="1"/>
  <c r="B879" i="5"/>
  <c r="D879" i="5" s="1"/>
  <c r="B878" i="5"/>
  <c r="D878" i="5" s="1"/>
  <c r="B877" i="5"/>
  <c r="D877" i="5" s="1"/>
  <c r="B876" i="5"/>
  <c r="D876" i="5" s="1"/>
  <c r="B875" i="5"/>
  <c r="D875" i="5" s="1"/>
  <c r="B874" i="5"/>
  <c r="D874" i="5" s="1"/>
  <c r="B873" i="5"/>
  <c r="D873" i="5" s="1"/>
  <c r="B872" i="5"/>
  <c r="D872" i="5" s="1"/>
  <c r="B871" i="5"/>
  <c r="D871" i="5" s="1"/>
  <c r="B870" i="5"/>
  <c r="D870" i="5" s="1"/>
  <c r="B869" i="5"/>
  <c r="D869" i="5" s="1"/>
  <c r="B868" i="5"/>
  <c r="D868" i="5" s="1"/>
  <c r="B867" i="5"/>
  <c r="D867" i="5" s="1"/>
  <c r="B866" i="5"/>
  <c r="D866" i="5" s="1"/>
  <c r="B865" i="5"/>
  <c r="D865" i="5" s="1"/>
  <c r="B864" i="5"/>
  <c r="D864" i="5" s="1"/>
  <c r="B863" i="5"/>
  <c r="D863" i="5" s="1"/>
  <c r="B862" i="5"/>
  <c r="D862" i="5" s="1"/>
  <c r="B861" i="5"/>
  <c r="D861" i="5" s="1"/>
  <c r="B860" i="5"/>
  <c r="D860" i="5" s="1"/>
  <c r="B859" i="5"/>
  <c r="D859" i="5" s="1"/>
  <c r="B858" i="5"/>
  <c r="D858" i="5" s="1"/>
  <c r="B857" i="5"/>
  <c r="D857" i="5" s="1"/>
  <c r="B856" i="5"/>
  <c r="D856" i="5" s="1"/>
  <c r="B855" i="5"/>
  <c r="D855" i="5" s="1"/>
  <c r="B854" i="5"/>
  <c r="D854" i="5" s="1"/>
  <c r="B853" i="5"/>
  <c r="D853" i="5" s="1"/>
  <c r="B852" i="5"/>
  <c r="D852" i="5" s="1"/>
  <c r="B851" i="5"/>
  <c r="D851" i="5" s="1"/>
  <c r="B850" i="5"/>
  <c r="D850" i="5" s="1"/>
  <c r="B849" i="5"/>
  <c r="D849" i="5" s="1"/>
  <c r="B848" i="5"/>
  <c r="D848" i="5" s="1"/>
  <c r="B847" i="5"/>
  <c r="D847" i="5" s="1"/>
  <c r="B846" i="5"/>
  <c r="D846" i="5" s="1"/>
  <c r="B845" i="5"/>
  <c r="D845" i="5" s="1"/>
  <c r="B844" i="5"/>
  <c r="D844" i="5" s="1"/>
  <c r="B843" i="5"/>
  <c r="D843" i="5" s="1"/>
  <c r="B842" i="5"/>
  <c r="D842" i="5" s="1"/>
  <c r="B841" i="5"/>
  <c r="D841" i="5" s="1"/>
  <c r="B840" i="5"/>
  <c r="D840" i="5" s="1"/>
  <c r="B839" i="5"/>
  <c r="D839" i="5" s="1"/>
  <c r="B838" i="5"/>
  <c r="D838" i="5" s="1"/>
  <c r="B837" i="5"/>
  <c r="D837" i="5" s="1"/>
  <c r="B836" i="5"/>
  <c r="D836" i="5" s="1"/>
  <c r="B835" i="5"/>
  <c r="D835" i="5" s="1"/>
  <c r="B834" i="5"/>
  <c r="D834" i="5" s="1"/>
  <c r="B833" i="5"/>
  <c r="D833" i="5" s="1"/>
  <c r="B832" i="5"/>
  <c r="D832" i="5" s="1"/>
  <c r="B831" i="5"/>
  <c r="D831" i="5" s="1"/>
  <c r="B830" i="5"/>
  <c r="D830" i="5" s="1"/>
  <c r="B829" i="5"/>
  <c r="D829" i="5" s="1"/>
  <c r="B828" i="5"/>
  <c r="D828" i="5" s="1"/>
  <c r="B827" i="5"/>
  <c r="D827" i="5" s="1"/>
  <c r="B826" i="5"/>
  <c r="D826" i="5" s="1"/>
  <c r="B825" i="5"/>
  <c r="D825" i="5" s="1"/>
  <c r="B824" i="5"/>
  <c r="D824" i="5" s="1"/>
  <c r="B823" i="5"/>
  <c r="D823" i="5" s="1"/>
  <c r="B822" i="5"/>
  <c r="D822" i="5" s="1"/>
  <c r="B821" i="5"/>
  <c r="D821" i="5" s="1"/>
  <c r="B820" i="5"/>
  <c r="D820" i="5" s="1"/>
  <c r="B819" i="5"/>
  <c r="D819" i="5" s="1"/>
  <c r="B818" i="5"/>
  <c r="D818" i="5" s="1"/>
  <c r="B817" i="5"/>
  <c r="D817" i="5" s="1"/>
  <c r="B816" i="5"/>
  <c r="D816" i="5" s="1"/>
  <c r="B815" i="5"/>
  <c r="D815" i="5" s="1"/>
  <c r="B814" i="5"/>
  <c r="D814" i="5" s="1"/>
  <c r="B813" i="5"/>
  <c r="D813" i="5" s="1"/>
  <c r="B812" i="5"/>
  <c r="D812" i="5" s="1"/>
  <c r="B811" i="5"/>
  <c r="D811" i="5" s="1"/>
  <c r="B810" i="5"/>
  <c r="D810" i="5" s="1"/>
  <c r="B809" i="5"/>
  <c r="D809" i="5" s="1"/>
  <c r="B808" i="5"/>
  <c r="D808" i="5" s="1"/>
  <c r="B807" i="5"/>
  <c r="D807" i="5" s="1"/>
  <c r="B806" i="5"/>
  <c r="D806" i="5" s="1"/>
  <c r="B805" i="5"/>
  <c r="D805" i="5" s="1"/>
  <c r="B804" i="5"/>
  <c r="D804" i="5" s="1"/>
  <c r="B803" i="5"/>
  <c r="D803" i="5" s="1"/>
  <c r="B802" i="5"/>
  <c r="D802" i="5" s="1"/>
  <c r="B801" i="5"/>
  <c r="D801" i="5" s="1"/>
  <c r="B800" i="5"/>
  <c r="D800" i="5" s="1"/>
  <c r="B799" i="5"/>
  <c r="D799" i="5" s="1"/>
  <c r="B798" i="5"/>
  <c r="D798" i="5" s="1"/>
  <c r="B797" i="5"/>
  <c r="D797" i="5" s="1"/>
  <c r="B796" i="5"/>
  <c r="D796" i="5" s="1"/>
  <c r="B795" i="5"/>
  <c r="D795" i="5" s="1"/>
  <c r="B794" i="5"/>
  <c r="D794" i="5" s="1"/>
  <c r="B793" i="5"/>
  <c r="D793" i="5" s="1"/>
  <c r="B792" i="5"/>
  <c r="D792" i="5" s="1"/>
  <c r="B791" i="5"/>
  <c r="D791" i="5" s="1"/>
  <c r="B790" i="5"/>
  <c r="D790" i="5" s="1"/>
  <c r="B789" i="5"/>
  <c r="D789" i="5" s="1"/>
  <c r="B788" i="5"/>
  <c r="D788" i="5" s="1"/>
  <c r="B787" i="5"/>
  <c r="D787" i="5" s="1"/>
  <c r="B786" i="5"/>
  <c r="D786" i="5" s="1"/>
  <c r="B785" i="5"/>
  <c r="D785" i="5" s="1"/>
  <c r="B784" i="5"/>
  <c r="D784" i="5" s="1"/>
  <c r="B783" i="5"/>
  <c r="D783" i="5" s="1"/>
  <c r="B782" i="5"/>
  <c r="D782" i="5" s="1"/>
  <c r="B781" i="5"/>
  <c r="D781" i="5" s="1"/>
  <c r="B780" i="5"/>
  <c r="D780" i="5" s="1"/>
  <c r="B779" i="5"/>
  <c r="D779" i="5" s="1"/>
  <c r="B778" i="5"/>
  <c r="D778" i="5" s="1"/>
  <c r="B777" i="5"/>
  <c r="D777" i="5" s="1"/>
  <c r="B776" i="5"/>
  <c r="D776" i="5" s="1"/>
  <c r="B775" i="5"/>
  <c r="D775" i="5" s="1"/>
  <c r="B774" i="5"/>
  <c r="D774" i="5" s="1"/>
  <c r="B773" i="5"/>
  <c r="D773" i="5" s="1"/>
  <c r="B772" i="5"/>
  <c r="D772" i="5" s="1"/>
  <c r="B771" i="5"/>
  <c r="D771" i="5" s="1"/>
  <c r="B770" i="5"/>
  <c r="D770" i="5" s="1"/>
  <c r="B769" i="5"/>
  <c r="D769" i="5" s="1"/>
  <c r="B768" i="5"/>
  <c r="D768" i="5" s="1"/>
  <c r="B767" i="5"/>
  <c r="D767" i="5" s="1"/>
  <c r="B766" i="5"/>
  <c r="D766" i="5" s="1"/>
  <c r="B765" i="5"/>
  <c r="D765" i="5" s="1"/>
  <c r="B764" i="5"/>
  <c r="D764" i="5" s="1"/>
  <c r="B763" i="5"/>
  <c r="D763" i="5" s="1"/>
  <c r="B762" i="5"/>
  <c r="D762" i="5" s="1"/>
  <c r="B761" i="5"/>
  <c r="D761" i="5" s="1"/>
  <c r="B760" i="5"/>
  <c r="D760" i="5" s="1"/>
  <c r="B759" i="5"/>
  <c r="D759" i="5" s="1"/>
  <c r="B758" i="5"/>
  <c r="D758" i="5" s="1"/>
  <c r="B757" i="5"/>
  <c r="D757" i="5" s="1"/>
  <c r="B756" i="5"/>
  <c r="D756" i="5" s="1"/>
  <c r="B755" i="5"/>
  <c r="D755" i="5" s="1"/>
  <c r="B754" i="5"/>
  <c r="D754" i="5" s="1"/>
  <c r="B753" i="5"/>
  <c r="D753" i="5" s="1"/>
  <c r="B752" i="5"/>
  <c r="D752" i="5" s="1"/>
  <c r="B751" i="5"/>
  <c r="D751" i="5" s="1"/>
  <c r="B750" i="5"/>
  <c r="D750" i="5" s="1"/>
  <c r="B749" i="5"/>
  <c r="D749" i="5" s="1"/>
  <c r="B748" i="5"/>
  <c r="D748" i="5" s="1"/>
  <c r="B747" i="5"/>
  <c r="D747" i="5" s="1"/>
  <c r="B746" i="5"/>
  <c r="D746" i="5" s="1"/>
  <c r="B745" i="5"/>
  <c r="D745" i="5" s="1"/>
  <c r="B744" i="5"/>
  <c r="D744" i="5" s="1"/>
  <c r="B743" i="5"/>
  <c r="D743" i="5" s="1"/>
  <c r="B742" i="5"/>
  <c r="D742" i="5" s="1"/>
  <c r="B741" i="5"/>
  <c r="D741" i="5" s="1"/>
  <c r="B740" i="5"/>
  <c r="D740" i="5" s="1"/>
  <c r="B739" i="5"/>
  <c r="D739" i="5" s="1"/>
  <c r="B738" i="5"/>
  <c r="D738" i="5" s="1"/>
  <c r="B737" i="5"/>
  <c r="D737" i="5" s="1"/>
  <c r="B736" i="5"/>
  <c r="D736" i="5" s="1"/>
  <c r="B735" i="5"/>
  <c r="D735" i="5" s="1"/>
  <c r="B734" i="5"/>
  <c r="D734" i="5" s="1"/>
  <c r="B733" i="5"/>
  <c r="D733" i="5" s="1"/>
  <c r="B732" i="5"/>
  <c r="D732" i="5" s="1"/>
  <c r="B731" i="5"/>
  <c r="D731" i="5" s="1"/>
  <c r="B730" i="5"/>
  <c r="D730" i="5" s="1"/>
  <c r="B729" i="5"/>
  <c r="D729" i="5" s="1"/>
  <c r="B728" i="5"/>
  <c r="D728" i="5" s="1"/>
  <c r="B727" i="5"/>
  <c r="D727" i="5" s="1"/>
  <c r="B726" i="5"/>
  <c r="D726" i="5" s="1"/>
  <c r="B725" i="5"/>
  <c r="D725" i="5" s="1"/>
  <c r="B724" i="5"/>
  <c r="D724" i="5" s="1"/>
  <c r="B723" i="5"/>
  <c r="D723" i="5" s="1"/>
  <c r="B722" i="5"/>
  <c r="D722" i="5" s="1"/>
  <c r="B721" i="5"/>
  <c r="D721" i="5" s="1"/>
  <c r="B720" i="5"/>
  <c r="D720" i="5" s="1"/>
  <c r="B719" i="5"/>
  <c r="D719" i="5" s="1"/>
  <c r="B718" i="5"/>
  <c r="D718" i="5" s="1"/>
  <c r="B717" i="5"/>
  <c r="D717" i="5" s="1"/>
  <c r="B716" i="5"/>
  <c r="D716" i="5" s="1"/>
  <c r="B715" i="5"/>
  <c r="D715" i="5" s="1"/>
  <c r="B714" i="5"/>
  <c r="D714" i="5" s="1"/>
  <c r="B713" i="5"/>
  <c r="D713" i="5" s="1"/>
  <c r="B712" i="5"/>
  <c r="D712" i="5" s="1"/>
  <c r="B711" i="5"/>
  <c r="D711" i="5" s="1"/>
  <c r="B710" i="5"/>
  <c r="D710" i="5" s="1"/>
  <c r="B709" i="5"/>
  <c r="D709" i="5" s="1"/>
  <c r="B708" i="5"/>
  <c r="D708" i="5" s="1"/>
  <c r="B707" i="5"/>
  <c r="D707" i="5" s="1"/>
  <c r="B706" i="5"/>
  <c r="D706" i="5" s="1"/>
  <c r="B705" i="5"/>
  <c r="D705" i="5" s="1"/>
  <c r="B704" i="5"/>
  <c r="D704" i="5" s="1"/>
  <c r="B703" i="5"/>
  <c r="D703" i="5" s="1"/>
  <c r="B702" i="5"/>
  <c r="D702" i="5" s="1"/>
  <c r="B701" i="5"/>
  <c r="D701" i="5" s="1"/>
  <c r="B700" i="5"/>
  <c r="D700" i="5" s="1"/>
  <c r="B699" i="5"/>
  <c r="D699" i="5" s="1"/>
  <c r="B698" i="5"/>
  <c r="D698" i="5" s="1"/>
  <c r="B697" i="5"/>
  <c r="D697" i="5" s="1"/>
  <c r="B696" i="5"/>
  <c r="D696" i="5" s="1"/>
  <c r="B695" i="5"/>
  <c r="D695" i="5" s="1"/>
  <c r="B694" i="5"/>
  <c r="D694" i="5" s="1"/>
  <c r="B693" i="5"/>
  <c r="D693" i="5" s="1"/>
  <c r="B692" i="5"/>
  <c r="D692" i="5" s="1"/>
  <c r="B691" i="5"/>
  <c r="D691" i="5" s="1"/>
  <c r="B690" i="5"/>
  <c r="D690" i="5" s="1"/>
  <c r="B689" i="5"/>
  <c r="D689" i="5" s="1"/>
  <c r="B688" i="5"/>
  <c r="D688" i="5" s="1"/>
  <c r="B687" i="5"/>
  <c r="D687" i="5" s="1"/>
  <c r="B686" i="5"/>
  <c r="D686" i="5" s="1"/>
  <c r="B685" i="5"/>
  <c r="D685" i="5" s="1"/>
  <c r="B684" i="5"/>
  <c r="D684" i="5" s="1"/>
  <c r="B683" i="5"/>
  <c r="D683" i="5" s="1"/>
  <c r="B682" i="5"/>
  <c r="D682" i="5" s="1"/>
  <c r="B681" i="5"/>
  <c r="D681" i="5" s="1"/>
  <c r="B680" i="5"/>
  <c r="D680" i="5" s="1"/>
  <c r="B679" i="5"/>
  <c r="D679" i="5" s="1"/>
  <c r="B678" i="5"/>
  <c r="D678" i="5" s="1"/>
  <c r="B677" i="5"/>
  <c r="D677" i="5" s="1"/>
  <c r="B676" i="5"/>
  <c r="D676" i="5" s="1"/>
  <c r="B675" i="5"/>
  <c r="D675" i="5" s="1"/>
  <c r="B674" i="5"/>
  <c r="D674" i="5" s="1"/>
  <c r="B673" i="5"/>
  <c r="D673" i="5" s="1"/>
  <c r="B672" i="5"/>
  <c r="D672" i="5" s="1"/>
  <c r="B671" i="5"/>
  <c r="D671" i="5" s="1"/>
  <c r="B670" i="5"/>
  <c r="D670" i="5" s="1"/>
  <c r="B669" i="5"/>
  <c r="D669" i="5" s="1"/>
  <c r="B668" i="5"/>
  <c r="D668" i="5" s="1"/>
  <c r="B667" i="5"/>
  <c r="D667" i="5" s="1"/>
  <c r="B666" i="5"/>
  <c r="D666" i="5" s="1"/>
  <c r="B665" i="5"/>
  <c r="D665" i="5" s="1"/>
  <c r="B664" i="5"/>
  <c r="D664" i="5" s="1"/>
  <c r="B663" i="5"/>
  <c r="D663" i="5" s="1"/>
  <c r="B662" i="5"/>
  <c r="D662" i="5" s="1"/>
  <c r="B661" i="5"/>
  <c r="D661" i="5" s="1"/>
  <c r="B660" i="5"/>
  <c r="D660" i="5" s="1"/>
  <c r="B659" i="5"/>
  <c r="D659" i="5" s="1"/>
  <c r="B658" i="5"/>
  <c r="D658" i="5" s="1"/>
  <c r="B657" i="5"/>
  <c r="D657" i="5" s="1"/>
  <c r="B656" i="5"/>
  <c r="D656" i="5" s="1"/>
  <c r="B655" i="5"/>
  <c r="D655" i="5" s="1"/>
  <c r="B654" i="5"/>
  <c r="D654" i="5" s="1"/>
  <c r="B653" i="5"/>
  <c r="D653" i="5" s="1"/>
  <c r="B652" i="5"/>
  <c r="D652" i="5" s="1"/>
  <c r="B651" i="5"/>
  <c r="D651" i="5" s="1"/>
  <c r="B650" i="5"/>
  <c r="D650" i="5" s="1"/>
  <c r="B649" i="5"/>
  <c r="D649" i="5" s="1"/>
  <c r="B648" i="5"/>
  <c r="D648" i="5" s="1"/>
  <c r="B647" i="5"/>
  <c r="D647" i="5" s="1"/>
  <c r="B646" i="5"/>
  <c r="D646" i="5" s="1"/>
  <c r="B645" i="5"/>
  <c r="D645" i="5" s="1"/>
  <c r="B644" i="5"/>
  <c r="D644" i="5" s="1"/>
  <c r="B643" i="5"/>
  <c r="D643" i="5" s="1"/>
  <c r="B642" i="5"/>
  <c r="D642" i="5" s="1"/>
  <c r="B641" i="5"/>
  <c r="D641" i="5" s="1"/>
  <c r="B640" i="5"/>
  <c r="D640" i="5" s="1"/>
  <c r="B639" i="5"/>
  <c r="D639" i="5" s="1"/>
  <c r="B638" i="5"/>
  <c r="D638" i="5" s="1"/>
  <c r="B637" i="5"/>
  <c r="D637" i="5" s="1"/>
  <c r="B636" i="5"/>
  <c r="D636" i="5" s="1"/>
  <c r="B635" i="5"/>
  <c r="D635" i="5" s="1"/>
  <c r="B634" i="5"/>
  <c r="D634" i="5" s="1"/>
  <c r="B633" i="5"/>
  <c r="D633" i="5" s="1"/>
  <c r="B632" i="5"/>
  <c r="D632" i="5" s="1"/>
  <c r="B631" i="5"/>
  <c r="D631" i="5" s="1"/>
  <c r="B630" i="5"/>
  <c r="D630" i="5" s="1"/>
  <c r="B629" i="5"/>
  <c r="D629" i="5" s="1"/>
  <c r="B628" i="5"/>
  <c r="D628" i="5" s="1"/>
  <c r="B627" i="5"/>
  <c r="D627" i="5" s="1"/>
  <c r="B626" i="5"/>
  <c r="D626" i="5" s="1"/>
  <c r="B625" i="5"/>
  <c r="D625" i="5" s="1"/>
  <c r="B624" i="5"/>
  <c r="D624" i="5" s="1"/>
  <c r="B623" i="5"/>
  <c r="D623" i="5" s="1"/>
  <c r="B622" i="5"/>
  <c r="D622" i="5" s="1"/>
  <c r="B621" i="5"/>
  <c r="D621" i="5" s="1"/>
  <c r="B620" i="5"/>
  <c r="D620" i="5" s="1"/>
  <c r="B619" i="5"/>
  <c r="D619" i="5" s="1"/>
  <c r="B618" i="5"/>
  <c r="D618" i="5" s="1"/>
  <c r="B617" i="5"/>
  <c r="D617" i="5" s="1"/>
  <c r="B616" i="5"/>
  <c r="D616" i="5" s="1"/>
  <c r="B615" i="5"/>
  <c r="D615" i="5" s="1"/>
  <c r="B614" i="5"/>
  <c r="D614" i="5" s="1"/>
  <c r="B613" i="5"/>
  <c r="D613" i="5" s="1"/>
  <c r="B612" i="5"/>
  <c r="D612" i="5" s="1"/>
  <c r="B611" i="5"/>
  <c r="D611" i="5" s="1"/>
  <c r="B610" i="5"/>
  <c r="D610" i="5" s="1"/>
  <c r="B609" i="5"/>
  <c r="D609" i="5" s="1"/>
  <c r="B608" i="5"/>
  <c r="D608" i="5" s="1"/>
  <c r="B607" i="5"/>
  <c r="D607" i="5" s="1"/>
  <c r="B606" i="5"/>
  <c r="D606" i="5" s="1"/>
  <c r="B605" i="5"/>
  <c r="D605" i="5" s="1"/>
  <c r="B604" i="5"/>
  <c r="D604" i="5" s="1"/>
  <c r="B603" i="5"/>
  <c r="D603" i="5" s="1"/>
  <c r="B602" i="5"/>
  <c r="D602" i="5" s="1"/>
  <c r="B601" i="5"/>
  <c r="D601" i="5" s="1"/>
  <c r="B600" i="5"/>
  <c r="D600" i="5" s="1"/>
  <c r="B599" i="5"/>
  <c r="D599" i="5" s="1"/>
  <c r="B598" i="5"/>
  <c r="D598" i="5" s="1"/>
  <c r="B597" i="5"/>
  <c r="D597" i="5" s="1"/>
  <c r="B596" i="5"/>
  <c r="D596" i="5" s="1"/>
  <c r="B595" i="5"/>
  <c r="D595" i="5" s="1"/>
  <c r="B594" i="5"/>
  <c r="D594" i="5" s="1"/>
  <c r="B593" i="5"/>
  <c r="D593" i="5" s="1"/>
  <c r="B592" i="5"/>
  <c r="D592" i="5" s="1"/>
  <c r="B591" i="5"/>
  <c r="D591" i="5" s="1"/>
  <c r="B590" i="5"/>
  <c r="D590" i="5" s="1"/>
  <c r="B589" i="5"/>
  <c r="D589" i="5" s="1"/>
  <c r="B588" i="5"/>
  <c r="D588" i="5" s="1"/>
  <c r="B587" i="5"/>
  <c r="D587" i="5" s="1"/>
  <c r="B586" i="5"/>
  <c r="D586" i="5" s="1"/>
  <c r="B585" i="5"/>
  <c r="D585" i="5" s="1"/>
  <c r="B584" i="5"/>
  <c r="D584" i="5" s="1"/>
  <c r="B583" i="5"/>
  <c r="D583" i="5" s="1"/>
  <c r="B582" i="5"/>
  <c r="D582" i="5" s="1"/>
  <c r="B581" i="5"/>
  <c r="D581" i="5" s="1"/>
  <c r="B580" i="5"/>
  <c r="D580" i="5" s="1"/>
  <c r="B579" i="5"/>
  <c r="D579" i="5" s="1"/>
  <c r="B578" i="5"/>
  <c r="D578" i="5" s="1"/>
  <c r="B577" i="5"/>
  <c r="D577" i="5" s="1"/>
  <c r="B576" i="5"/>
  <c r="D576" i="5" s="1"/>
  <c r="B575" i="5"/>
  <c r="D575" i="5" s="1"/>
  <c r="B574" i="5"/>
  <c r="D574" i="5" s="1"/>
  <c r="B573" i="5"/>
  <c r="D573" i="5" s="1"/>
  <c r="B572" i="5"/>
  <c r="D572" i="5" s="1"/>
  <c r="B571" i="5"/>
  <c r="D571" i="5" s="1"/>
  <c r="B570" i="5"/>
  <c r="D570" i="5" s="1"/>
  <c r="B569" i="5"/>
  <c r="D569" i="5" s="1"/>
  <c r="B568" i="5"/>
  <c r="D568" i="5" s="1"/>
  <c r="B567" i="5"/>
  <c r="D567" i="5" s="1"/>
  <c r="B566" i="5"/>
  <c r="D566" i="5" s="1"/>
  <c r="B565" i="5"/>
  <c r="D565" i="5" s="1"/>
  <c r="B564" i="5"/>
  <c r="D564" i="5" s="1"/>
  <c r="B563" i="5"/>
  <c r="D563" i="5" s="1"/>
  <c r="B562" i="5"/>
  <c r="D562" i="5" s="1"/>
  <c r="B561" i="5"/>
  <c r="D561" i="5" s="1"/>
  <c r="B560" i="5"/>
  <c r="D560" i="5" s="1"/>
  <c r="B559" i="5"/>
  <c r="D559" i="5" s="1"/>
  <c r="B558" i="5"/>
  <c r="D558" i="5" s="1"/>
  <c r="B557" i="5"/>
  <c r="D557" i="5" s="1"/>
  <c r="B556" i="5"/>
  <c r="D556" i="5" s="1"/>
  <c r="B555" i="5"/>
  <c r="D555" i="5" s="1"/>
  <c r="B554" i="5"/>
  <c r="D554" i="5" s="1"/>
  <c r="B553" i="5"/>
  <c r="D553" i="5" s="1"/>
  <c r="B552" i="5"/>
  <c r="D552" i="5" s="1"/>
  <c r="B551" i="5"/>
  <c r="D551" i="5" s="1"/>
  <c r="B550" i="5"/>
  <c r="D550" i="5" s="1"/>
  <c r="B549" i="5"/>
  <c r="D549" i="5" s="1"/>
  <c r="B548" i="5"/>
  <c r="D548" i="5" s="1"/>
  <c r="B547" i="5"/>
  <c r="D547" i="5" s="1"/>
  <c r="B546" i="5"/>
  <c r="D546" i="5" s="1"/>
  <c r="B545" i="5"/>
  <c r="D545" i="5" s="1"/>
  <c r="B544" i="5"/>
  <c r="D544" i="5" s="1"/>
  <c r="B543" i="5"/>
  <c r="D543" i="5" s="1"/>
  <c r="B542" i="5"/>
  <c r="D542" i="5" s="1"/>
  <c r="B541" i="5"/>
  <c r="D541" i="5" s="1"/>
  <c r="B540" i="5"/>
  <c r="D540" i="5" s="1"/>
  <c r="B539" i="5"/>
  <c r="D539" i="5" s="1"/>
  <c r="B538" i="5"/>
  <c r="D538" i="5" s="1"/>
  <c r="B537" i="5"/>
  <c r="D537" i="5" s="1"/>
  <c r="B536" i="5"/>
  <c r="D536" i="5" s="1"/>
  <c r="B535" i="5"/>
  <c r="D535" i="5" s="1"/>
  <c r="B534" i="5"/>
  <c r="D534" i="5" s="1"/>
  <c r="B533" i="5"/>
  <c r="D533" i="5" s="1"/>
  <c r="B532" i="5"/>
  <c r="D532" i="5" s="1"/>
  <c r="B531" i="5"/>
  <c r="D531" i="5" s="1"/>
  <c r="B530" i="5"/>
  <c r="D530" i="5" s="1"/>
  <c r="B529" i="5"/>
  <c r="D529" i="5" s="1"/>
  <c r="B528" i="5"/>
  <c r="D528" i="5" s="1"/>
  <c r="B527" i="5"/>
  <c r="D527" i="5" s="1"/>
  <c r="B526" i="5"/>
  <c r="D526" i="5" s="1"/>
  <c r="B525" i="5"/>
  <c r="D525" i="5" s="1"/>
  <c r="B524" i="5"/>
  <c r="D524" i="5" s="1"/>
  <c r="B523" i="5"/>
  <c r="D523" i="5" s="1"/>
  <c r="B522" i="5"/>
  <c r="D522" i="5" s="1"/>
  <c r="B521" i="5"/>
  <c r="D521" i="5" s="1"/>
  <c r="B520" i="5"/>
  <c r="D520" i="5" s="1"/>
  <c r="B519" i="5"/>
  <c r="D519" i="5" s="1"/>
  <c r="B518" i="5"/>
  <c r="D518" i="5" s="1"/>
  <c r="B517" i="5"/>
  <c r="D517" i="5" s="1"/>
  <c r="B516" i="5"/>
  <c r="D516" i="5" s="1"/>
  <c r="B515" i="5"/>
  <c r="D515" i="5" s="1"/>
  <c r="B514" i="5"/>
  <c r="D514" i="5" s="1"/>
  <c r="B513" i="5"/>
  <c r="D513" i="5" s="1"/>
  <c r="B512" i="5"/>
  <c r="D512" i="5" s="1"/>
  <c r="B511" i="5"/>
  <c r="D511" i="5" s="1"/>
  <c r="B510" i="5"/>
  <c r="D510" i="5" s="1"/>
  <c r="B509" i="5"/>
  <c r="D509" i="5" s="1"/>
  <c r="B508" i="5"/>
  <c r="D508" i="5" s="1"/>
  <c r="B507" i="5"/>
  <c r="D507" i="5" s="1"/>
  <c r="B506" i="5"/>
  <c r="D506" i="5" s="1"/>
  <c r="B505" i="5"/>
  <c r="D505" i="5" s="1"/>
  <c r="B504" i="5"/>
  <c r="D504" i="5" s="1"/>
  <c r="B503" i="5"/>
  <c r="D503" i="5" s="1"/>
  <c r="B502" i="5"/>
  <c r="D502" i="5" s="1"/>
  <c r="B501" i="5"/>
  <c r="D501" i="5" s="1"/>
  <c r="B500" i="5"/>
  <c r="D500" i="5" s="1"/>
  <c r="B499" i="5"/>
  <c r="D499" i="5" s="1"/>
  <c r="B498" i="5"/>
  <c r="D498" i="5" s="1"/>
  <c r="B497" i="5"/>
  <c r="D497" i="5" s="1"/>
  <c r="B496" i="5"/>
  <c r="D496" i="5" s="1"/>
  <c r="B495" i="5"/>
  <c r="D495" i="5" s="1"/>
  <c r="B494" i="5"/>
  <c r="D494" i="5" s="1"/>
  <c r="B493" i="5"/>
  <c r="D493" i="5" s="1"/>
  <c r="B492" i="5"/>
  <c r="D492" i="5" s="1"/>
  <c r="B491" i="5"/>
  <c r="D491" i="5" s="1"/>
  <c r="B490" i="5"/>
  <c r="D490" i="5" s="1"/>
  <c r="B489" i="5"/>
  <c r="D489" i="5" s="1"/>
  <c r="B488" i="5"/>
  <c r="D488" i="5" s="1"/>
  <c r="B487" i="5"/>
  <c r="D487" i="5" s="1"/>
  <c r="B486" i="5"/>
  <c r="D486" i="5" s="1"/>
  <c r="B485" i="5"/>
  <c r="D485" i="5" s="1"/>
  <c r="B484" i="5"/>
  <c r="D484" i="5" s="1"/>
  <c r="B483" i="5"/>
  <c r="D483" i="5" s="1"/>
  <c r="B482" i="5"/>
  <c r="D482" i="5" s="1"/>
  <c r="B481" i="5"/>
  <c r="D481" i="5" s="1"/>
  <c r="B480" i="5"/>
  <c r="D480" i="5" s="1"/>
  <c r="B479" i="5"/>
  <c r="D479" i="5" s="1"/>
  <c r="B478" i="5"/>
  <c r="D478" i="5" s="1"/>
  <c r="B477" i="5"/>
  <c r="D477" i="5" s="1"/>
  <c r="B476" i="5"/>
  <c r="D476" i="5" s="1"/>
  <c r="B475" i="5"/>
  <c r="D475" i="5" s="1"/>
  <c r="B474" i="5"/>
  <c r="D474" i="5" s="1"/>
  <c r="B473" i="5"/>
  <c r="D473" i="5" s="1"/>
  <c r="B472" i="5"/>
  <c r="D472" i="5" s="1"/>
  <c r="B471" i="5"/>
  <c r="D471" i="5" s="1"/>
  <c r="B470" i="5"/>
  <c r="D470" i="5" s="1"/>
  <c r="B469" i="5"/>
  <c r="D469" i="5" s="1"/>
  <c r="B468" i="5"/>
  <c r="D468" i="5" s="1"/>
  <c r="B467" i="5"/>
  <c r="D467" i="5" s="1"/>
  <c r="B466" i="5"/>
  <c r="D466" i="5" s="1"/>
  <c r="B465" i="5"/>
  <c r="D465" i="5" s="1"/>
  <c r="B464" i="5"/>
  <c r="D464" i="5" s="1"/>
  <c r="B463" i="5"/>
  <c r="D463" i="5" s="1"/>
  <c r="B462" i="5"/>
  <c r="D462" i="5" s="1"/>
  <c r="B461" i="5"/>
  <c r="D461" i="5" s="1"/>
  <c r="B460" i="5"/>
  <c r="D460" i="5" s="1"/>
  <c r="B459" i="5"/>
  <c r="D459" i="5" s="1"/>
  <c r="B458" i="5"/>
  <c r="D458" i="5" s="1"/>
  <c r="B457" i="5"/>
  <c r="D457" i="5" s="1"/>
  <c r="B456" i="5"/>
  <c r="D456" i="5" s="1"/>
  <c r="B455" i="5"/>
  <c r="D455" i="5" s="1"/>
  <c r="B454" i="5"/>
  <c r="D454" i="5" s="1"/>
  <c r="B453" i="5"/>
  <c r="D453" i="5" s="1"/>
  <c r="B452" i="5"/>
  <c r="D452" i="5" s="1"/>
  <c r="B451" i="5"/>
  <c r="D451" i="5" s="1"/>
  <c r="B450" i="5"/>
  <c r="D450" i="5" s="1"/>
  <c r="B449" i="5"/>
  <c r="D449" i="5" s="1"/>
  <c r="B448" i="5"/>
  <c r="D448" i="5" s="1"/>
  <c r="B447" i="5"/>
  <c r="D447" i="5" s="1"/>
  <c r="B446" i="5"/>
  <c r="D446" i="5" s="1"/>
  <c r="B445" i="5"/>
  <c r="D445" i="5" s="1"/>
  <c r="B444" i="5"/>
  <c r="D444" i="5" s="1"/>
  <c r="B443" i="5"/>
  <c r="D443" i="5" s="1"/>
  <c r="B442" i="5"/>
  <c r="D442" i="5" s="1"/>
  <c r="B441" i="5"/>
  <c r="D441" i="5" s="1"/>
  <c r="B440" i="5"/>
  <c r="D440" i="5" s="1"/>
  <c r="B439" i="5"/>
  <c r="D439" i="5" s="1"/>
  <c r="B438" i="5"/>
  <c r="D438" i="5" s="1"/>
  <c r="B437" i="5"/>
  <c r="D437" i="5" s="1"/>
  <c r="B436" i="5"/>
  <c r="D436" i="5" s="1"/>
  <c r="B435" i="5"/>
  <c r="D435" i="5" s="1"/>
  <c r="B434" i="5"/>
  <c r="D434" i="5" s="1"/>
  <c r="B433" i="5"/>
  <c r="D433" i="5" s="1"/>
  <c r="B432" i="5"/>
  <c r="D432" i="5" s="1"/>
  <c r="B431" i="5"/>
  <c r="D431" i="5" s="1"/>
  <c r="B430" i="5"/>
  <c r="D430" i="5" s="1"/>
  <c r="B429" i="5"/>
  <c r="D429" i="5" s="1"/>
  <c r="B428" i="5"/>
  <c r="D428" i="5" s="1"/>
  <c r="B427" i="5"/>
  <c r="D427" i="5" s="1"/>
  <c r="B426" i="5"/>
  <c r="D426" i="5" s="1"/>
  <c r="B425" i="5"/>
  <c r="D425" i="5" s="1"/>
  <c r="B424" i="5"/>
  <c r="D424" i="5" s="1"/>
  <c r="B423" i="5"/>
  <c r="D423" i="5" s="1"/>
  <c r="B422" i="5"/>
  <c r="D422" i="5" s="1"/>
  <c r="B421" i="5"/>
  <c r="D421" i="5" s="1"/>
  <c r="B420" i="5"/>
  <c r="D420" i="5" s="1"/>
  <c r="B419" i="5"/>
  <c r="D419" i="5" s="1"/>
  <c r="B418" i="5"/>
  <c r="D418" i="5" s="1"/>
  <c r="B417" i="5"/>
  <c r="D417" i="5" s="1"/>
  <c r="B416" i="5"/>
  <c r="D416" i="5" s="1"/>
  <c r="B415" i="5"/>
  <c r="D415" i="5" s="1"/>
  <c r="B414" i="5"/>
  <c r="D414" i="5" s="1"/>
  <c r="B413" i="5"/>
  <c r="D413" i="5" s="1"/>
  <c r="B412" i="5"/>
  <c r="D412" i="5" s="1"/>
  <c r="B411" i="5"/>
  <c r="D411" i="5" s="1"/>
  <c r="B410" i="5"/>
  <c r="D410" i="5" s="1"/>
  <c r="B409" i="5"/>
  <c r="D409" i="5" s="1"/>
  <c r="B408" i="5"/>
  <c r="D408" i="5" s="1"/>
  <c r="B407" i="5"/>
  <c r="D407" i="5" s="1"/>
  <c r="B406" i="5"/>
  <c r="D406" i="5" s="1"/>
  <c r="B405" i="5"/>
  <c r="D405" i="5" s="1"/>
  <c r="B404" i="5"/>
  <c r="D404" i="5" s="1"/>
  <c r="B403" i="5"/>
  <c r="D403" i="5" s="1"/>
  <c r="B402" i="5"/>
  <c r="D402" i="5" s="1"/>
  <c r="B401" i="5"/>
  <c r="D401" i="5" s="1"/>
  <c r="B400" i="5"/>
  <c r="D400" i="5" s="1"/>
  <c r="B399" i="5"/>
  <c r="D399" i="5" s="1"/>
  <c r="B398" i="5"/>
  <c r="D398" i="5" s="1"/>
  <c r="B397" i="5"/>
  <c r="D397" i="5" s="1"/>
  <c r="B396" i="5"/>
  <c r="D396" i="5" s="1"/>
  <c r="B395" i="5"/>
  <c r="D395" i="5" s="1"/>
  <c r="B394" i="5"/>
  <c r="D394" i="5" s="1"/>
  <c r="B393" i="5"/>
  <c r="D393" i="5" s="1"/>
  <c r="B392" i="5"/>
  <c r="D392" i="5" s="1"/>
  <c r="B391" i="5"/>
  <c r="D391" i="5" s="1"/>
  <c r="B390" i="5"/>
  <c r="D390" i="5" s="1"/>
  <c r="B389" i="5"/>
  <c r="D389" i="5" s="1"/>
  <c r="B388" i="5"/>
  <c r="D388" i="5" s="1"/>
  <c r="B387" i="5"/>
  <c r="D387" i="5" s="1"/>
  <c r="B386" i="5"/>
  <c r="D386" i="5" s="1"/>
  <c r="B385" i="5"/>
  <c r="D385" i="5" s="1"/>
  <c r="B384" i="5"/>
  <c r="D384" i="5" s="1"/>
  <c r="B383" i="5"/>
  <c r="D383" i="5" s="1"/>
  <c r="B382" i="5"/>
  <c r="D382" i="5" s="1"/>
  <c r="B381" i="5"/>
  <c r="D381" i="5" s="1"/>
  <c r="B380" i="5"/>
  <c r="D380" i="5" s="1"/>
  <c r="B379" i="5"/>
  <c r="D379" i="5" s="1"/>
  <c r="B378" i="5"/>
  <c r="D378" i="5" s="1"/>
  <c r="B377" i="5"/>
  <c r="D377" i="5" s="1"/>
  <c r="B376" i="5"/>
  <c r="D376" i="5" s="1"/>
  <c r="B375" i="5"/>
  <c r="D375" i="5" s="1"/>
  <c r="B374" i="5"/>
  <c r="D374" i="5" s="1"/>
  <c r="B373" i="5"/>
  <c r="D373" i="5" s="1"/>
  <c r="B372" i="5"/>
  <c r="D372" i="5" s="1"/>
  <c r="B371" i="5"/>
  <c r="D371" i="5" s="1"/>
  <c r="B370" i="5"/>
  <c r="D370" i="5" s="1"/>
  <c r="B369" i="5"/>
  <c r="D369" i="5" s="1"/>
  <c r="B368" i="5"/>
  <c r="D368" i="5" s="1"/>
  <c r="B367" i="5"/>
  <c r="D367" i="5" s="1"/>
  <c r="B366" i="5"/>
  <c r="D366" i="5" s="1"/>
  <c r="B365" i="5"/>
  <c r="D365" i="5" s="1"/>
  <c r="B364" i="5"/>
  <c r="D364" i="5" s="1"/>
  <c r="B363" i="5"/>
  <c r="D363" i="5" s="1"/>
  <c r="B362" i="5"/>
  <c r="D362" i="5" s="1"/>
  <c r="B361" i="5"/>
  <c r="D361" i="5" s="1"/>
  <c r="B360" i="5"/>
  <c r="D360" i="5" s="1"/>
  <c r="B359" i="5"/>
  <c r="D359" i="5" s="1"/>
  <c r="B358" i="5"/>
  <c r="D358" i="5" s="1"/>
  <c r="B357" i="5"/>
  <c r="D357" i="5" s="1"/>
  <c r="B356" i="5"/>
  <c r="D356" i="5" s="1"/>
  <c r="B355" i="5"/>
  <c r="D355" i="5" s="1"/>
  <c r="B354" i="5"/>
  <c r="D354" i="5" s="1"/>
  <c r="B353" i="5"/>
  <c r="D353" i="5" s="1"/>
  <c r="B352" i="5"/>
  <c r="D352" i="5" s="1"/>
  <c r="B351" i="5"/>
  <c r="D351" i="5" s="1"/>
  <c r="B350" i="5"/>
  <c r="D350" i="5" s="1"/>
  <c r="B349" i="5"/>
  <c r="D349" i="5" s="1"/>
  <c r="B348" i="5"/>
  <c r="D348" i="5" s="1"/>
  <c r="B347" i="5"/>
  <c r="D347" i="5" s="1"/>
  <c r="B346" i="5"/>
  <c r="D346" i="5" s="1"/>
  <c r="B345" i="5"/>
  <c r="D345" i="5" s="1"/>
  <c r="B344" i="5"/>
  <c r="D344" i="5" s="1"/>
  <c r="B343" i="5"/>
  <c r="D343" i="5" s="1"/>
  <c r="B342" i="5"/>
  <c r="D342" i="5" s="1"/>
  <c r="B341" i="5"/>
  <c r="D341" i="5" s="1"/>
  <c r="B340" i="5"/>
  <c r="D340" i="5" s="1"/>
  <c r="B339" i="5"/>
  <c r="D339" i="5" s="1"/>
  <c r="B338" i="5"/>
  <c r="D338" i="5" s="1"/>
  <c r="B337" i="5"/>
  <c r="D337" i="5" s="1"/>
  <c r="B336" i="5"/>
  <c r="D336" i="5" s="1"/>
  <c r="B335" i="5"/>
  <c r="D335" i="5" s="1"/>
  <c r="B334" i="5"/>
  <c r="D334" i="5" s="1"/>
  <c r="B333" i="5"/>
  <c r="D333" i="5" s="1"/>
  <c r="B332" i="5"/>
  <c r="D332" i="5" s="1"/>
  <c r="B331" i="5"/>
  <c r="D331" i="5" s="1"/>
  <c r="B330" i="5"/>
  <c r="D330" i="5" s="1"/>
  <c r="B329" i="5"/>
  <c r="D329" i="5" s="1"/>
  <c r="B328" i="5"/>
  <c r="D328" i="5" s="1"/>
  <c r="B327" i="5"/>
  <c r="D327" i="5" s="1"/>
  <c r="B326" i="5"/>
  <c r="D326" i="5" s="1"/>
  <c r="B325" i="5"/>
  <c r="D325" i="5" s="1"/>
  <c r="B324" i="5"/>
  <c r="D324" i="5" s="1"/>
  <c r="B323" i="5"/>
  <c r="D323" i="5" s="1"/>
  <c r="B322" i="5"/>
  <c r="D322" i="5" s="1"/>
  <c r="B321" i="5"/>
  <c r="D321" i="5" s="1"/>
  <c r="B320" i="5"/>
  <c r="D320" i="5" s="1"/>
  <c r="B319" i="5"/>
  <c r="D319" i="5" s="1"/>
  <c r="B318" i="5"/>
  <c r="D318" i="5" s="1"/>
  <c r="B317" i="5"/>
  <c r="D317" i="5" s="1"/>
  <c r="B316" i="5"/>
  <c r="D316" i="5" s="1"/>
  <c r="B315" i="5"/>
  <c r="D315" i="5" s="1"/>
  <c r="B314" i="5"/>
  <c r="D314" i="5" s="1"/>
  <c r="B313" i="5"/>
  <c r="D313" i="5" s="1"/>
  <c r="B312" i="5"/>
  <c r="D312" i="5" s="1"/>
  <c r="B311" i="5"/>
  <c r="D311" i="5" s="1"/>
  <c r="B310" i="5"/>
  <c r="D310" i="5" s="1"/>
  <c r="B309" i="5"/>
  <c r="D309" i="5" s="1"/>
  <c r="B308" i="5"/>
  <c r="D308" i="5" s="1"/>
  <c r="B307" i="5"/>
  <c r="D307" i="5" s="1"/>
  <c r="B306" i="5"/>
  <c r="D306" i="5" s="1"/>
  <c r="B305" i="5"/>
  <c r="D305" i="5" s="1"/>
  <c r="B304" i="5"/>
  <c r="D304" i="5" s="1"/>
  <c r="B303" i="5"/>
  <c r="D303" i="5" s="1"/>
  <c r="B302" i="5"/>
  <c r="D302" i="5" s="1"/>
  <c r="B301" i="5"/>
  <c r="D301" i="5" s="1"/>
  <c r="B300" i="5"/>
  <c r="D300" i="5" s="1"/>
  <c r="B299" i="5"/>
  <c r="D299" i="5" s="1"/>
  <c r="B298" i="5"/>
  <c r="D298" i="5" s="1"/>
  <c r="B297" i="5"/>
  <c r="D297" i="5" s="1"/>
  <c r="B296" i="5"/>
  <c r="D296" i="5" s="1"/>
  <c r="B295" i="5"/>
  <c r="D295" i="5" s="1"/>
  <c r="B294" i="5"/>
  <c r="D294" i="5" s="1"/>
  <c r="B293" i="5"/>
  <c r="D293" i="5" s="1"/>
  <c r="B292" i="5"/>
  <c r="D292" i="5" s="1"/>
  <c r="B291" i="5"/>
  <c r="D291" i="5" s="1"/>
  <c r="B290" i="5"/>
  <c r="D290" i="5" s="1"/>
  <c r="B289" i="5"/>
  <c r="D289" i="5" s="1"/>
  <c r="B288" i="5"/>
  <c r="D288" i="5" s="1"/>
  <c r="B287" i="5"/>
  <c r="D287" i="5" s="1"/>
  <c r="B286" i="5"/>
  <c r="D286" i="5" s="1"/>
  <c r="B285" i="5"/>
  <c r="D285" i="5" s="1"/>
  <c r="B284" i="5"/>
  <c r="D284" i="5" s="1"/>
  <c r="B283" i="5"/>
  <c r="D283" i="5" s="1"/>
  <c r="B282" i="5"/>
  <c r="D282" i="5" s="1"/>
  <c r="B281" i="5"/>
  <c r="D281" i="5" s="1"/>
  <c r="B280" i="5"/>
  <c r="D280" i="5" s="1"/>
  <c r="B279" i="5"/>
  <c r="D279" i="5" s="1"/>
  <c r="B278" i="5"/>
  <c r="D278" i="5" s="1"/>
  <c r="B277" i="5"/>
  <c r="D277" i="5" s="1"/>
  <c r="B276" i="5"/>
  <c r="D276" i="5" s="1"/>
  <c r="B275" i="5"/>
  <c r="D275" i="5" s="1"/>
  <c r="B274" i="5"/>
  <c r="D274" i="5" s="1"/>
  <c r="B273" i="5"/>
  <c r="D273" i="5" s="1"/>
  <c r="B272" i="5"/>
  <c r="D272" i="5" s="1"/>
  <c r="B271" i="5"/>
  <c r="D271" i="5" s="1"/>
  <c r="B270" i="5"/>
  <c r="D270" i="5" s="1"/>
  <c r="B269" i="5"/>
  <c r="D269" i="5" s="1"/>
  <c r="B268" i="5"/>
  <c r="D268" i="5" s="1"/>
  <c r="B267" i="5"/>
  <c r="D267" i="5" s="1"/>
  <c r="B266" i="5"/>
  <c r="D266" i="5" s="1"/>
  <c r="B265" i="5"/>
  <c r="D265" i="5" s="1"/>
  <c r="B264" i="5"/>
  <c r="D264" i="5" s="1"/>
  <c r="B263" i="5"/>
  <c r="D263" i="5" s="1"/>
  <c r="B262" i="5"/>
  <c r="D262" i="5" s="1"/>
  <c r="B261" i="5"/>
  <c r="D261" i="5" s="1"/>
  <c r="B260" i="5"/>
  <c r="D260" i="5" s="1"/>
  <c r="B259" i="5"/>
  <c r="D259" i="5" s="1"/>
  <c r="B258" i="5"/>
  <c r="D258" i="5" s="1"/>
  <c r="B257" i="5"/>
  <c r="D257" i="5" s="1"/>
  <c r="B256" i="5"/>
  <c r="D256" i="5" s="1"/>
  <c r="B255" i="5"/>
  <c r="D255" i="5" s="1"/>
  <c r="B254" i="5"/>
  <c r="D254" i="5" s="1"/>
  <c r="B253" i="5"/>
  <c r="D253" i="5" s="1"/>
  <c r="B252" i="5"/>
  <c r="D252" i="5" s="1"/>
  <c r="B251" i="5"/>
  <c r="D251" i="5" s="1"/>
  <c r="B250" i="5"/>
  <c r="D250" i="5" s="1"/>
  <c r="B249" i="5"/>
  <c r="D249" i="5" s="1"/>
  <c r="B248" i="5"/>
  <c r="D248" i="5" s="1"/>
  <c r="B247" i="5"/>
  <c r="D247" i="5" s="1"/>
  <c r="B246" i="5"/>
  <c r="D246" i="5" s="1"/>
  <c r="B245" i="5"/>
  <c r="D245" i="5" s="1"/>
  <c r="B244" i="5"/>
  <c r="D244" i="5" s="1"/>
  <c r="B243" i="5"/>
  <c r="D243" i="5" s="1"/>
  <c r="B242" i="5"/>
  <c r="D242" i="5" s="1"/>
  <c r="B241" i="5"/>
  <c r="D241" i="5" s="1"/>
  <c r="B240" i="5"/>
  <c r="D240" i="5" s="1"/>
  <c r="B239" i="5"/>
  <c r="D239" i="5" s="1"/>
  <c r="B238" i="5"/>
  <c r="D238" i="5" s="1"/>
  <c r="B237" i="5"/>
  <c r="D237" i="5" s="1"/>
  <c r="B236" i="5"/>
  <c r="D236" i="5" s="1"/>
  <c r="B235" i="5"/>
  <c r="D235" i="5" s="1"/>
  <c r="B234" i="5"/>
  <c r="D234" i="5" s="1"/>
  <c r="B233" i="5"/>
  <c r="D233" i="5" s="1"/>
  <c r="B232" i="5"/>
  <c r="D232" i="5" s="1"/>
  <c r="B231" i="5"/>
  <c r="D231" i="5" s="1"/>
  <c r="B230" i="5"/>
  <c r="D230" i="5" s="1"/>
  <c r="B229" i="5"/>
  <c r="D229" i="5" s="1"/>
  <c r="B228" i="5"/>
  <c r="D228" i="5" s="1"/>
  <c r="B227" i="5"/>
  <c r="D227" i="5" s="1"/>
  <c r="B226" i="5"/>
  <c r="D226" i="5" s="1"/>
  <c r="B225" i="5"/>
  <c r="D225" i="5" s="1"/>
  <c r="B224" i="5"/>
  <c r="D224" i="5" s="1"/>
  <c r="B223" i="5"/>
  <c r="D223" i="5" s="1"/>
  <c r="B222" i="5"/>
  <c r="D222" i="5" s="1"/>
  <c r="B221" i="5"/>
  <c r="D221" i="5" s="1"/>
  <c r="B220" i="5"/>
  <c r="D220" i="5" s="1"/>
  <c r="B219" i="5"/>
  <c r="D219" i="5" s="1"/>
  <c r="B218" i="5"/>
  <c r="D218" i="5" s="1"/>
  <c r="B217" i="5"/>
  <c r="D217" i="5" s="1"/>
  <c r="B216" i="5"/>
  <c r="D216" i="5" s="1"/>
  <c r="B215" i="5"/>
  <c r="D215" i="5" s="1"/>
  <c r="B214" i="5"/>
  <c r="D214" i="5" s="1"/>
  <c r="B213" i="5"/>
  <c r="D213" i="5" s="1"/>
  <c r="B212" i="5"/>
  <c r="D212" i="5" s="1"/>
  <c r="B211" i="5"/>
  <c r="D211" i="5" s="1"/>
  <c r="B210" i="5"/>
  <c r="D210" i="5" s="1"/>
  <c r="B209" i="5"/>
  <c r="D209" i="5" s="1"/>
  <c r="B208" i="5"/>
  <c r="D208" i="5" s="1"/>
  <c r="B207" i="5"/>
  <c r="D207" i="5" s="1"/>
  <c r="B206" i="5"/>
  <c r="D206" i="5" s="1"/>
  <c r="B205" i="5"/>
  <c r="D205" i="5" s="1"/>
  <c r="B204" i="5"/>
  <c r="D204" i="5" s="1"/>
  <c r="B203" i="5"/>
  <c r="D203" i="5" s="1"/>
  <c r="B202" i="5"/>
  <c r="D202" i="5" s="1"/>
  <c r="B201" i="5"/>
  <c r="D201" i="5" s="1"/>
  <c r="B200" i="5"/>
  <c r="D200" i="5" s="1"/>
  <c r="B199" i="5"/>
  <c r="D199" i="5" s="1"/>
  <c r="B198" i="5"/>
  <c r="D198" i="5" s="1"/>
  <c r="B197" i="5"/>
  <c r="D197" i="5" s="1"/>
  <c r="B196" i="5"/>
  <c r="D196" i="5" s="1"/>
  <c r="B195" i="5"/>
  <c r="D195" i="5" s="1"/>
  <c r="B194" i="5"/>
  <c r="D194" i="5" s="1"/>
  <c r="B193" i="5"/>
  <c r="D193" i="5" s="1"/>
  <c r="B192" i="5"/>
  <c r="D192" i="5" s="1"/>
  <c r="B191" i="5"/>
  <c r="D191" i="5" s="1"/>
  <c r="B190" i="5"/>
  <c r="D190" i="5" s="1"/>
  <c r="B189" i="5"/>
  <c r="D189" i="5" s="1"/>
  <c r="B188" i="5"/>
  <c r="D188" i="5" s="1"/>
  <c r="B187" i="5"/>
  <c r="D187" i="5" s="1"/>
  <c r="B186" i="5"/>
  <c r="D186" i="5" s="1"/>
  <c r="B185" i="5"/>
  <c r="D185" i="5" s="1"/>
  <c r="B184" i="5"/>
  <c r="D184" i="5" s="1"/>
  <c r="B183" i="5"/>
  <c r="D183" i="5" s="1"/>
  <c r="B182" i="5"/>
  <c r="D182" i="5" s="1"/>
  <c r="B181" i="5"/>
  <c r="D181" i="5" s="1"/>
  <c r="B180" i="5"/>
  <c r="D180" i="5" s="1"/>
  <c r="B179" i="5"/>
  <c r="D179" i="5" s="1"/>
  <c r="B178" i="5"/>
  <c r="D178" i="5" s="1"/>
  <c r="B177" i="5"/>
  <c r="D177" i="5" s="1"/>
  <c r="B176" i="5"/>
  <c r="D176" i="5" s="1"/>
  <c r="B175" i="5"/>
  <c r="D175" i="5" s="1"/>
  <c r="B174" i="5"/>
  <c r="D174" i="5" s="1"/>
  <c r="B173" i="5"/>
  <c r="D173" i="5" s="1"/>
  <c r="B172" i="5"/>
  <c r="D172" i="5" s="1"/>
  <c r="B171" i="5"/>
  <c r="D171" i="5" s="1"/>
  <c r="B170" i="5"/>
  <c r="D170" i="5" s="1"/>
  <c r="B169" i="5"/>
  <c r="D169" i="5" s="1"/>
  <c r="B168" i="5"/>
  <c r="D168" i="5" s="1"/>
  <c r="B167" i="5"/>
  <c r="D167" i="5" s="1"/>
  <c r="B166" i="5"/>
  <c r="D166" i="5" s="1"/>
  <c r="B165" i="5"/>
  <c r="D165" i="5" s="1"/>
  <c r="B164" i="5"/>
  <c r="D164" i="5" s="1"/>
  <c r="B163" i="5"/>
  <c r="D163" i="5" s="1"/>
  <c r="B162" i="5"/>
  <c r="D162" i="5" s="1"/>
  <c r="B161" i="5"/>
  <c r="D161" i="5" s="1"/>
  <c r="B160" i="5"/>
  <c r="D160" i="5" s="1"/>
  <c r="B159" i="5"/>
  <c r="D159" i="5" s="1"/>
  <c r="B158" i="5"/>
  <c r="D158" i="5" s="1"/>
  <c r="B157" i="5"/>
  <c r="D157" i="5" s="1"/>
  <c r="B156" i="5"/>
  <c r="D156" i="5" s="1"/>
  <c r="B155" i="5"/>
  <c r="D155" i="5" s="1"/>
  <c r="B154" i="5"/>
  <c r="D154" i="5" s="1"/>
  <c r="B153" i="5"/>
  <c r="D153" i="5" s="1"/>
  <c r="B152" i="5"/>
  <c r="D152" i="5" s="1"/>
  <c r="B151" i="5"/>
  <c r="D151" i="5" s="1"/>
  <c r="B150" i="5"/>
  <c r="D150" i="5" s="1"/>
  <c r="B149" i="5"/>
  <c r="D149" i="5" s="1"/>
  <c r="B148" i="5"/>
  <c r="D148" i="5" s="1"/>
  <c r="B147" i="5"/>
  <c r="D147" i="5" s="1"/>
  <c r="B146" i="5"/>
  <c r="D146" i="5" s="1"/>
  <c r="B145" i="5"/>
  <c r="D145" i="5" s="1"/>
  <c r="B144" i="5"/>
  <c r="D144" i="5" s="1"/>
  <c r="B143" i="5"/>
  <c r="D143" i="5" s="1"/>
  <c r="B142" i="5"/>
  <c r="D142" i="5" s="1"/>
  <c r="B141" i="5"/>
  <c r="D141" i="5" s="1"/>
  <c r="B140" i="5"/>
  <c r="D140" i="5" s="1"/>
  <c r="B139" i="5"/>
  <c r="D139" i="5" s="1"/>
  <c r="B138" i="5"/>
  <c r="D138" i="5" s="1"/>
  <c r="B137" i="5"/>
  <c r="D137" i="5" s="1"/>
  <c r="B136" i="5"/>
  <c r="D136" i="5" s="1"/>
  <c r="B135" i="5"/>
  <c r="D135" i="5" s="1"/>
  <c r="B134" i="5"/>
  <c r="D134" i="5" s="1"/>
  <c r="B133" i="5"/>
  <c r="D133" i="5" s="1"/>
  <c r="B132" i="5"/>
  <c r="D132" i="5" s="1"/>
  <c r="B131" i="5"/>
  <c r="D131" i="5" s="1"/>
  <c r="B130" i="5"/>
  <c r="D130" i="5" s="1"/>
  <c r="B129" i="5"/>
  <c r="D129" i="5" s="1"/>
  <c r="B128" i="5"/>
  <c r="D128" i="5" s="1"/>
  <c r="B127" i="5"/>
  <c r="D127" i="5" s="1"/>
  <c r="B126" i="5"/>
  <c r="D126" i="5" s="1"/>
  <c r="B125" i="5"/>
  <c r="D125" i="5" s="1"/>
  <c r="B124" i="5"/>
  <c r="D124" i="5" s="1"/>
  <c r="B123" i="5"/>
  <c r="D123" i="5" s="1"/>
  <c r="B122" i="5"/>
  <c r="D122" i="5" s="1"/>
  <c r="B121" i="5"/>
  <c r="D121" i="5" s="1"/>
  <c r="B120" i="5"/>
  <c r="D120" i="5" s="1"/>
  <c r="B119" i="5"/>
  <c r="D119" i="5" s="1"/>
  <c r="B118" i="5"/>
  <c r="D118" i="5" s="1"/>
  <c r="B117" i="5"/>
  <c r="D117" i="5" s="1"/>
  <c r="B116" i="5"/>
  <c r="D116" i="5" s="1"/>
  <c r="B115" i="5"/>
  <c r="D115" i="5" s="1"/>
  <c r="B114" i="5"/>
  <c r="D114" i="5" s="1"/>
  <c r="B113" i="5"/>
  <c r="D113" i="5" s="1"/>
  <c r="B112" i="5"/>
  <c r="D112" i="5" s="1"/>
  <c r="B111" i="5"/>
  <c r="D111" i="5" s="1"/>
  <c r="B110" i="5"/>
  <c r="D110" i="5" s="1"/>
  <c r="B109" i="5"/>
  <c r="D109" i="5" s="1"/>
  <c r="B108" i="5"/>
  <c r="D108" i="5" s="1"/>
  <c r="B107" i="5"/>
  <c r="D107" i="5" s="1"/>
  <c r="B106" i="5"/>
  <c r="D106" i="5" s="1"/>
  <c r="B105" i="5"/>
  <c r="D105" i="5" s="1"/>
  <c r="B104" i="5"/>
  <c r="D104" i="5" s="1"/>
  <c r="B103" i="5"/>
  <c r="D103" i="5" s="1"/>
  <c r="B102" i="5"/>
  <c r="D102" i="5" s="1"/>
  <c r="B101" i="5"/>
  <c r="D101" i="5" s="1"/>
  <c r="B100" i="5"/>
  <c r="D100" i="5" s="1"/>
  <c r="B99" i="5"/>
  <c r="D99" i="5" s="1"/>
  <c r="B98" i="5"/>
  <c r="D98" i="5" s="1"/>
  <c r="B97" i="5"/>
  <c r="D97" i="5" s="1"/>
  <c r="B96" i="5"/>
  <c r="D96" i="5" s="1"/>
  <c r="B95" i="5"/>
  <c r="D95" i="5" s="1"/>
  <c r="B94" i="5"/>
  <c r="D94" i="5" s="1"/>
  <c r="B93" i="5"/>
  <c r="D93" i="5" s="1"/>
  <c r="B92" i="5"/>
  <c r="D92" i="5" s="1"/>
  <c r="B91" i="5"/>
  <c r="D91" i="5" s="1"/>
  <c r="B90" i="5"/>
  <c r="D90" i="5" s="1"/>
  <c r="B89" i="5"/>
  <c r="D89" i="5" s="1"/>
  <c r="B88" i="5"/>
  <c r="D88" i="5" s="1"/>
  <c r="B87" i="5"/>
  <c r="D87" i="5" s="1"/>
  <c r="B86" i="5"/>
  <c r="D86" i="5" s="1"/>
  <c r="B85" i="5"/>
  <c r="D85" i="5" s="1"/>
  <c r="B84" i="5"/>
  <c r="D84" i="5" s="1"/>
  <c r="B83" i="5"/>
  <c r="D83" i="5" s="1"/>
  <c r="B82" i="5"/>
  <c r="D82" i="5" s="1"/>
  <c r="B81" i="5"/>
  <c r="D81" i="5" s="1"/>
  <c r="B80" i="5"/>
  <c r="D80" i="5" s="1"/>
  <c r="B79" i="5"/>
  <c r="D79" i="5" s="1"/>
  <c r="B78" i="5"/>
  <c r="D78" i="5" s="1"/>
  <c r="B77" i="5"/>
  <c r="D77" i="5" s="1"/>
  <c r="B76" i="5"/>
  <c r="D76" i="5" s="1"/>
  <c r="B75" i="5"/>
  <c r="D75" i="5" s="1"/>
  <c r="B74" i="5"/>
  <c r="D74" i="5" s="1"/>
  <c r="B73" i="5"/>
  <c r="D73" i="5" s="1"/>
  <c r="B72" i="5"/>
  <c r="D72" i="5" s="1"/>
  <c r="B71" i="5"/>
  <c r="D71" i="5" s="1"/>
  <c r="B70" i="5"/>
  <c r="D70" i="5" s="1"/>
  <c r="B69" i="5"/>
  <c r="D69" i="5" s="1"/>
  <c r="B68" i="5"/>
  <c r="D68" i="5" s="1"/>
  <c r="B67" i="5"/>
  <c r="D67" i="5" s="1"/>
  <c r="B66" i="5"/>
  <c r="D66" i="5" s="1"/>
  <c r="B65" i="5"/>
  <c r="D65" i="5" s="1"/>
  <c r="B64" i="5"/>
  <c r="D64" i="5" s="1"/>
  <c r="B63" i="5"/>
  <c r="D63" i="5" s="1"/>
  <c r="B62" i="5"/>
  <c r="D62" i="5" s="1"/>
  <c r="B61" i="5"/>
  <c r="D61" i="5" s="1"/>
  <c r="B60" i="5"/>
  <c r="D60" i="5" s="1"/>
  <c r="B59" i="5"/>
  <c r="D59" i="5" s="1"/>
  <c r="B58" i="5"/>
  <c r="D58" i="5" s="1"/>
  <c r="B57" i="5"/>
  <c r="D57" i="5" s="1"/>
  <c r="B56" i="5"/>
  <c r="D56" i="5" s="1"/>
  <c r="B55" i="5"/>
  <c r="D55" i="5" s="1"/>
  <c r="B54" i="5"/>
  <c r="D54" i="5" s="1"/>
  <c r="B53" i="5"/>
  <c r="D53" i="5" s="1"/>
  <c r="B52" i="5"/>
  <c r="D52" i="5" s="1"/>
  <c r="B51" i="5"/>
  <c r="D51" i="5" s="1"/>
  <c r="B50" i="5"/>
  <c r="D50" i="5" s="1"/>
  <c r="B49" i="5"/>
  <c r="D49" i="5" s="1"/>
  <c r="B48" i="5"/>
  <c r="D48" i="5" s="1"/>
  <c r="B47" i="5"/>
  <c r="D47" i="5" s="1"/>
  <c r="B46" i="5"/>
  <c r="D46" i="5" s="1"/>
  <c r="B45" i="5"/>
  <c r="D45" i="5" s="1"/>
  <c r="B44" i="5"/>
  <c r="D44" i="5" s="1"/>
  <c r="B43" i="5"/>
  <c r="D43" i="5" s="1"/>
  <c r="B42" i="5"/>
  <c r="D42" i="5" s="1"/>
  <c r="B41" i="5"/>
  <c r="D41" i="5" s="1"/>
  <c r="B40" i="5"/>
  <c r="D40" i="5" s="1"/>
  <c r="B39" i="5"/>
  <c r="D39" i="5" s="1"/>
  <c r="B38" i="5"/>
  <c r="D38" i="5" s="1"/>
  <c r="B37" i="5"/>
  <c r="D37" i="5" s="1"/>
  <c r="B36" i="5"/>
  <c r="D36" i="5" s="1"/>
  <c r="B35" i="5"/>
  <c r="D35" i="5" s="1"/>
  <c r="B34" i="5"/>
  <c r="D34" i="5" s="1"/>
  <c r="B33" i="5"/>
  <c r="D33" i="5" s="1"/>
  <c r="B32" i="5"/>
  <c r="D32" i="5" s="1"/>
  <c r="B31" i="5"/>
  <c r="D31" i="5" s="1"/>
  <c r="B30" i="5"/>
  <c r="D30" i="5" s="1"/>
  <c r="B29" i="5"/>
  <c r="D29" i="5" s="1"/>
  <c r="B28" i="5"/>
  <c r="D28" i="5" s="1"/>
  <c r="B27" i="5"/>
  <c r="D27" i="5" s="1"/>
  <c r="B26" i="5"/>
  <c r="D26" i="5" s="1"/>
  <c r="B25" i="5"/>
  <c r="D25" i="5" s="1"/>
  <c r="B24" i="5"/>
  <c r="D24" i="5" s="1"/>
  <c r="B23" i="5"/>
  <c r="D23" i="5" s="1"/>
  <c r="B22" i="5"/>
  <c r="D22" i="5" s="1"/>
  <c r="B21" i="5"/>
  <c r="D21" i="5" s="1"/>
  <c r="B20" i="5"/>
  <c r="D20" i="5" s="1"/>
  <c r="B19" i="5"/>
  <c r="D19" i="5" s="1"/>
  <c r="B18" i="5"/>
  <c r="D18" i="5" s="1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D10" i="5" s="1"/>
  <c r="B9" i="5"/>
  <c r="D9" i="5" s="1"/>
  <c r="B8" i="5"/>
  <c r="D8" i="5" s="1"/>
  <c r="B7" i="5"/>
  <c r="D7" i="5" s="1"/>
  <c r="B6" i="5"/>
  <c r="D6" i="5" s="1"/>
  <c r="B5" i="5"/>
  <c r="D5" i="5" s="1"/>
  <c r="B4" i="5"/>
  <c r="D4" i="5" s="1"/>
  <c r="B3" i="5"/>
  <c r="D3" i="5" s="1"/>
  <c r="B2" i="5"/>
  <c r="D2" i="5" s="1"/>
  <c r="J8" i="2" l="1"/>
  <c r="W8" i="2" s="1"/>
  <c r="I8" i="2"/>
  <c r="V8" i="2" s="1"/>
  <c r="H8" i="2"/>
  <c r="U8" i="2" s="1"/>
  <c r="K8" i="2"/>
  <c r="X8" i="2" s="1"/>
  <c r="C7" i="2" l="1"/>
  <c r="P7" i="2" s="1"/>
  <c r="G7" i="2" l="1"/>
  <c r="T7" i="2" s="1"/>
  <c r="F7" i="2"/>
  <c r="S7" i="2" s="1"/>
  <c r="E7" i="2"/>
  <c r="R7" i="2" s="1"/>
  <c r="D7" i="2"/>
  <c r="Q7" i="2" s="1"/>
  <c r="O5" i="2" l="1"/>
  <c r="Z9" i="2"/>
  <c r="B5" i="2"/>
  <c r="L9" i="2"/>
  <c r="Y9" i="2" l="1"/>
  <c r="M9" i="2"/>
</calcChain>
</file>

<file path=xl/sharedStrings.xml><?xml version="1.0" encoding="utf-8"?>
<sst xmlns="http://schemas.openxmlformats.org/spreadsheetml/2006/main" count="4218" uniqueCount="698">
  <si>
    <t>ACAD</t>
  </si>
  <si>
    <t>Acadia NP</t>
  </si>
  <si>
    <t>ME</t>
  </si>
  <si>
    <t>ACAD1</t>
  </si>
  <si>
    <t>MT</t>
  </si>
  <si>
    <t>BADL</t>
  </si>
  <si>
    <t>Badlands NP</t>
  </si>
  <si>
    <t>SD</t>
  </si>
  <si>
    <t>BADL1</t>
  </si>
  <si>
    <t>BAND</t>
  </si>
  <si>
    <t>Bandelier NM</t>
  </si>
  <si>
    <t>NM</t>
  </si>
  <si>
    <t>BAND1</t>
  </si>
  <si>
    <t>BIBE</t>
  </si>
  <si>
    <t>Big Bend NP</t>
  </si>
  <si>
    <t>TX</t>
  </si>
  <si>
    <t>BIBE1</t>
  </si>
  <si>
    <t>CO</t>
  </si>
  <si>
    <t>BOAP</t>
  </si>
  <si>
    <t>Bosque del Apache</t>
  </si>
  <si>
    <t>BOAP1</t>
  </si>
  <si>
    <t>BOWA</t>
  </si>
  <si>
    <t>Boundary Waters Canoe Area</t>
  </si>
  <si>
    <t>MN</t>
  </si>
  <si>
    <t>BOWA1</t>
  </si>
  <si>
    <t>BRIG</t>
  </si>
  <si>
    <t>Brigantine</t>
  </si>
  <si>
    <t>NJ</t>
  </si>
  <si>
    <t>BRIG1</t>
  </si>
  <si>
    <t>CACR</t>
  </si>
  <si>
    <t>Caney Creek Wilderness</t>
  </si>
  <si>
    <t>AR</t>
  </si>
  <si>
    <t>CACR1</t>
  </si>
  <si>
    <t>CAVE</t>
  </si>
  <si>
    <t>Carlsbad Caverns NP</t>
  </si>
  <si>
    <t>GUMO1</t>
  </si>
  <si>
    <t>CHAS</t>
  </si>
  <si>
    <t>Chassahowitzka</t>
  </si>
  <si>
    <t>FL</t>
  </si>
  <si>
    <t>CHAS1</t>
  </si>
  <si>
    <t>COHU</t>
  </si>
  <si>
    <t>Cohutta Wilderness</t>
  </si>
  <si>
    <t>GA</t>
  </si>
  <si>
    <t>COHU1</t>
  </si>
  <si>
    <t>ID</t>
  </si>
  <si>
    <t>DOSO</t>
  </si>
  <si>
    <t>Dolly Sods Wilderness</t>
  </si>
  <si>
    <t>WV</t>
  </si>
  <si>
    <t>DOSO1</t>
  </si>
  <si>
    <t>EANE</t>
  </si>
  <si>
    <t>Eagles Nest Wilderness</t>
  </si>
  <si>
    <t>WHRI1</t>
  </si>
  <si>
    <t>EVER</t>
  </si>
  <si>
    <t>Everglades NP</t>
  </si>
  <si>
    <t>EVER1</t>
  </si>
  <si>
    <t>FLTO</t>
  </si>
  <si>
    <t>Flat Tops Wilderness</t>
  </si>
  <si>
    <t>GRGU</t>
  </si>
  <si>
    <t>Great Gulf Wilderness</t>
  </si>
  <si>
    <t>NH</t>
  </si>
  <si>
    <t>GRGU1</t>
  </si>
  <si>
    <t>GRSA</t>
  </si>
  <si>
    <t>Great Sand Dunes NM</t>
  </si>
  <si>
    <t>GRSA1</t>
  </si>
  <si>
    <t>GRSM</t>
  </si>
  <si>
    <t>Great Smoky Mountains NP</t>
  </si>
  <si>
    <t>TN</t>
  </si>
  <si>
    <t>GRSM1</t>
  </si>
  <si>
    <t>GUMO</t>
  </si>
  <si>
    <t>Guadalupe Mountains NP</t>
  </si>
  <si>
    <t>HEGL</t>
  </si>
  <si>
    <t>Hercules-Glades Wilderness</t>
  </si>
  <si>
    <t>MO</t>
  </si>
  <si>
    <t>HEGL1</t>
  </si>
  <si>
    <t>ISLE</t>
  </si>
  <si>
    <t>Isle Royale NP</t>
  </si>
  <si>
    <t>MI</t>
  </si>
  <si>
    <t>ISLE1</t>
  </si>
  <si>
    <t>JARI</t>
  </si>
  <si>
    <t>James River Face Wilderness</t>
  </si>
  <si>
    <t>VA</t>
  </si>
  <si>
    <t>JARI1</t>
  </si>
  <si>
    <t>JOYC</t>
  </si>
  <si>
    <t>Joyce-Kilmer-Slickrock Wilderness</t>
  </si>
  <si>
    <t>LIGO</t>
  </si>
  <si>
    <t>Linville Gorge Wilderness</t>
  </si>
  <si>
    <t>NC</t>
  </si>
  <si>
    <t>LIGO1</t>
  </si>
  <si>
    <t>MABE</t>
  </si>
  <si>
    <t>Maroon Bells-Snowmass Wilderness</t>
  </si>
  <si>
    <t>MACA</t>
  </si>
  <si>
    <t>Mammoth Cave NP</t>
  </si>
  <si>
    <t>KY</t>
  </si>
  <si>
    <t>MACA1</t>
  </si>
  <si>
    <t>MELA</t>
  </si>
  <si>
    <t>Medicine Lake</t>
  </si>
  <si>
    <t>MELA1</t>
  </si>
  <si>
    <t>MING</t>
  </si>
  <si>
    <t>Mingo</t>
  </si>
  <si>
    <t>MING1</t>
  </si>
  <si>
    <t>MOOS</t>
  </si>
  <si>
    <t>Moosehorn</t>
  </si>
  <si>
    <t>MOOS1</t>
  </si>
  <si>
    <t>MOZI</t>
  </si>
  <si>
    <t>Mount Zirkel Wilderness</t>
  </si>
  <si>
    <t>MOZI1</t>
  </si>
  <si>
    <t>OKEF</t>
  </si>
  <si>
    <t>Okefenokee</t>
  </si>
  <si>
    <t>OKEF1</t>
  </si>
  <si>
    <t>OTCR</t>
  </si>
  <si>
    <t>Otter Creek Wilderness</t>
  </si>
  <si>
    <t>PECO</t>
  </si>
  <si>
    <t>Pecos Wilderness</t>
  </si>
  <si>
    <t>WHPE1</t>
  </si>
  <si>
    <t>PRRA</t>
  </si>
  <si>
    <t>Presidential Range-Dry River Wilderness</t>
  </si>
  <si>
    <t>RAWA</t>
  </si>
  <si>
    <t>Rawah Wilderness</t>
  </si>
  <si>
    <t>ROCA</t>
  </si>
  <si>
    <t>Roosevelt Campobello International Park</t>
  </si>
  <si>
    <t>ROMA</t>
  </si>
  <si>
    <t>Cape Romain</t>
  </si>
  <si>
    <t>SC</t>
  </si>
  <si>
    <t>ROMA1</t>
  </si>
  <si>
    <t>ROMO</t>
  </si>
  <si>
    <t>Rocky Mountain NP</t>
  </si>
  <si>
    <t>ROMO1</t>
  </si>
  <si>
    <t>SACR</t>
  </si>
  <si>
    <t>Salt Creek</t>
  </si>
  <si>
    <t>SACR1</t>
  </si>
  <si>
    <t>SAMA</t>
  </si>
  <si>
    <t>St. Marks</t>
  </si>
  <si>
    <t>SAMA1</t>
  </si>
  <si>
    <t>SAPE</t>
  </si>
  <si>
    <t>San Pedro Parks Wilderness</t>
  </si>
  <si>
    <t>SAPE1</t>
  </si>
  <si>
    <t>SENE</t>
  </si>
  <si>
    <t>Seney</t>
  </si>
  <si>
    <t>SENE1</t>
  </si>
  <si>
    <t>SHEN</t>
  </si>
  <si>
    <t>Shenandoah NP</t>
  </si>
  <si>
    <t>SHEN1</t>
  </si>
  <si>
    <t>SIPS</t>
  </si>
  <si>
    <t>Sipsey Wilderness</t>
  </si>
  <si>
    <t>AL</t>
  </si>
  <si>
    <t>SIPS1</t>
  </si>
  <si>
    <t>SWAN</t>
  </si>
  <si>
    <t>Swanquarter</t>
  </si>
  <si>
    <t>SWAN1</t>
  </si>
  <si>
    <t>THRO</t>
  </si>
  <si>
    <t>Theodore Roosevelt NP</t>
  </si>
  <si>
    <t>ND</t>
  </si>
  <si>
    <t>THRO1</t>
  </si>
  <si>
    <t>ULBE</t>
  </si>
  <si>
    <t>UL Bend</t>
  </si>
  <si>
    <t>ULBE1</t>
  </si>
  <si>
    <t>UPBU</t>
  </si>
  <si>
    <t>Upper Buffalo Wilderness</t>
  </si>
  <si>
    <t>UPBU1</t>
  </si>
  <si>
    <t>WEEL</t>
  </si>
  <si>
    <t>West Elk Wilderness</t>
  </si>
  <si>
    <t>WHIT</t>
  </si>
  <si>
    <t>White Mountain Wilderness</t>
  </si>
  <si>
    <t>WHIT1</t>
  </si>
  <si>
    <t>WHPE</t>
  </si>
  <si>
    <t>Wheeler Peak Wilderness</t>
  </si>
  <si>
    <t>WICA</t>
  </si>
  <si>
    <t>Wind Cave NP</t>
  </si>
  <si>
    <t>WICA1</t>
  </si>
  <si>
    <t>WIMO</t>
  </si>
  <si>
    <t>Wichita Mountains</t>
  </si>
  <si>
    <t>OK</t>
  </si>
  <si>
    <t>WIMO1</t>
  </si>
  <si>
    <t>WOLF</t>
  </si>
  <si>
    <t>Wolf Island</t>
  </si>
  <si>
    <t>State</t>
  </si>
  <si>
    <t>Monitor ID</t>
  </si>
  <si>
    <t>Class I Name</t>
  </si>
  <si>
    <t>SHRO</t>
  </si>
  <si>
    <t>Year</t>
  </si>
  <si>
    <t>site_id</t>
  </si>
  <si>
    <t>type</t>
  </si>
  <si>
    <t>date</t>
  </si>
  <si>
    <t>monitor_gridcell</t>
  </si>
  <si>
    <t>gridcell_lat</t>
  </si>
  <si>
    <t>gridcell_long</t>
  </si>
  <si>
    <t>monitor_lat</t>
  </si>
  <si>
    <t>monitor_long</t>
  </si>
  <si>
    <t>dv_best_b</t>
  </si>
  <si>
    <t>dv_best_f</t>
  </si>
  <si>
    <t>dv_worst_b</t>
  </si>
  <si>
    <t>dv_worst_f</t>
  </si>
  <si>
    <t>amm_so4_g10_b</t>
  </si>
  <si>
    <t>s_amm_so4_g10_b</t>
  </si>
  <si>
    <t>l_amm_so4_g10_b</t>
  </si>
  <si>
    <t>amm_no3_g10_b</t>
  </si>
  <si>
    <t>s_amm_no3_g10_b</t>
  </si>
  <si>
    <t>l_amm_no3_g10_b</t>
  </si>
  <si>
    <t>omc_g10_b</t>
  </si>
  <si>
    <t>s_omc_g10_b</t>
  </si>
  <si>
    <t>l_omc_g10_b</t>
  </si>
  <si>
    <t>ec_g10_b</t>
  </si>
  <si>
    <t>crustal_g10_b</t>
  </si>
  <si>
    <t>cm_g10_b</t>
  </si>
  <si>
    <t>sea_salt_g10_b</t>
  </si>
  <si>
    <t>amm_so4_g90_b</t>
  </si>
  <si>
    <t>s_amm_so4_g90_b</t>
  </si>
  <si>
    <t>l_amm_so4_g90_b</t>
  </si>
  <si>
    <t>amm_no3_g90_b</t>
  </si>
  <si>
    <t>s_amm_no3_g90_b</t>
  </si>
  <si>
    <t>l_amm_no3_g90_b</t>
  </si>
  <si>
    <t>omc_g90_b</t>
  </si>
  <si>
    <t>s_omc_g90_b</t>
  </si>
  <si>
    <t>l_omc_g90_b</t>
  </si>
  <si>
    <t>ec_g90_b</t>
  </si>
  <si>
    <t>crustal_g90_b</t>
  </si>
  <si>
    <t>cm_g90_b</t>
  </si>
  <si>
    <t>sea_salt_g90_b</t>
  </si>
  <si>
    <t>ss_Rayleigh</t>
  </si>
  <si>
    <t>E_amm_so4_g10_b</t>
  </si>
  <si>
    <t>E_amm_no3_g10_b</t>
  </si>
  <si>
    <t>E_omc_g10_b</t>
  </si>
  <si>
    <t>E_ec_g10_b</t>
  </si>
  <si>
    <t>E_crustal_g10_b</t>
  </si>
  <si>
    <t>E_cm_g10_b</t>
  </si>
  <si>
    <t>E_sea_salt_g10_b</t>
  </si>
  <si>
    <t>tbext_g10_b</t>
  </si>
  <si>
    <t>E_amm_so4_g90_b</t>
  </si>
  <si>
    <t>E_amm_no3_g90_b</t>
  </si>
  <si>
    <t>E_omc_g90_b</t>
  </si>
  <si>
    <t>E_ec_g90_b</t>
  </si>
  <si>
    <t>E_crustal_g90_b</t>
  </si>
  <si>
    <t>E_cm_g90_b</t>
  </si>
  <si>
    <t>E_sea_salt_g90_b</t>
  </si>
  <si>
    <t>tbext_g90_b</t>
  </si>
  <si>
    <t>amm_so4_g10_f</t>
  </si>
  <si>
    <t>s_amm_so4_g10_f</t>
  </si>
  <si>
    <t>l_amm_so4_g10_f</t>
  </si>
  <si>
    <t>amm_no3_g10_f</t>
  </si>
  <si>
    <t>s_amm_no3_g10_f</t>
  </si>
  <si>
    <t>l_amm_no3_g10_f</t>
  </si>
  <si>
    <t>omc_g10_f</t>
  </si>
  <si>
    <t>s_omc_g10_f</t>
  </si>
  <si>
    <t>l_omc_g10_f</t>
  </si>
  <si>
    <t>ec_g10_f</t>
  </si>
  <si>
    <t>crustal_g10_f</t>
  </si>
  <si>
    <t>cm_g10_f</t>
  </si>
  <si>
    <t>sea_salt_g10_f</t>
  </si>
  <si>
    <t>amm_so4_g90_f</t>
  </si>
  <si>
    <t>s_amm_so4_g90_f</t>
  </si>
  <si>
    <t>l_amm_so4_g90_f</t>
  </si>
  <si>
    <t>amm_no3_g90_f</t>
  </si>
  <si>
    <t>s_amm_no3_g90_f</t>
  </si>
  <si>
    <t>l_amm_no3_g90_f</t>
  </si>
  <si>
    <t>omc_g90_f</t>
  </si>
  <si>
    <t>s_omc_g90_f</t>
  </si>
  <si>
    <t>l_omc_g90_f</t>
  </si>
  <si>
    <t>ec_g90_f</t>
  </si>
  <si>
    <t>crustal_g90_f</t>
  </si>
  <si>
    <t>cm_g90_f</t>
  </si>
  <si>
    <t>sea_salt_g90_f</t>
  </si>
  <si>
    <t>E_amm_so4_g10_f</t>
  </si>
  <si>
    <t>E_amm_no3_g10_f</t>
  </si>
  <si>
    <t>E_omc_g10_f</t>
  </si>
  <si>
    <t>E_ec_g10_f</t>
  </si>
  <si>
    <t>E_crustal_g10_f</t>
  </si>
  <si>
    <t>E_cm_g10_f</t>
  </si>
  <si>
    <t>E_sea_salt_g10_f</t>
  </si>
  <si>
    <t>tbext_g10_f</t>
  </si>
  <si>
    <t>E_amm_so4_g90_f</t>
  </si>
  <si>
    <t>E_amm_no3_g90_f</t>
  </si>
  <si>
    <t>E_omc_g90_f</t>
  </si>
  <si>
    <t>E_ec_g90_f</t>
  </si>
  <si>
    <t>E_crustal_g90_f</t>
  </si>
  <si>
    <t>E_cm_g90_f</t>
  </si>
  <si>
    <t>E_sea_salt_g90_f</t>
  </si>
  <si>
    <t>tbext_g90_f</t>
  </si>
  <si>
    <t>rrf_g10_crustal</t>
  </si>
  <si>
    <t>rrf_g10_no3</t>
  </si>
  <si>
    <t>rrf_g10_oc</t>
  </si>
  <si>
    <t>rrf_g10_ec</t>
  </si>
  <si>
    <t>rrf_g10_cm</t>
  </si>
  <si>
    <t>rrf_g10_so4</t>
  </si>
  <si>
    <t>rrf_g90_crustal</t>
  </si>
  <si>
    <t>rrf_g90_no3</t>
  </si>
  <si>
    <t>rrf_g90_oc</t>
  </si>
  <si>
    <t>rrf_g90_ec</t>
  </si>
  <si>
    <t>rrf_g90_cm</t>
  </si>
  <si>
    <t>rrf_g90_so4</t>
  </si>
  <si>
    <t>BRET2</t>
  </si>
  <si>
    <t>LYBR2</t>
  </si>
  <si>
    <t>Site</t>
  </si>
  <si>
    <t>Breton Wilderness</t>
  </si>
  <si>
    <t>Lye Brook Wilderness</t>
  </si>
  <si>
    <t>URP Deciview Values (dv)</t>
  </si>
  <si>
    <t>Best 20%</t>
  </si>
  <si>
    <t>Impaired 20%</t>
  </si>
  <si>
    <t>2002-2006</t>
  </si>
  <si>
    <t>2009-2013</t>
  </si>
  <si>
    <t>URP 2028</t>
  </si>
  <si>
    <t>URP 2064</t>
  </si>
  <si>
    <t>VT</t>
  </si>
  <si>
    <t>LA</t>
  </si>
  <si>
    <t>Modeled Deciviews (dv) - VISTAS_12</t>
  </si>
  <si>
    <t>Modeled Light Extinction (Mm-1) - VISTAS_12</t>
  </si>
  <si>
    <t>site</t>
  </si>
  <si>
    <t>year</t>
  </si>
  <si>
    <t>impairment_Group</t>
  </si>
  <si>
    <t>TBext</t>
  </si>
  <si>
    <t>routine_dv</t>
  </si>
  <si>
    <t>haze_dv</t>
  </si>
  <si>
    <t>ADPI1</t>
  </si>
  <si>
    <t>AGTI1</t>
  </si>
  <si>
    <t>AREN1</t>
  </si>
  <si>
    <t>BALA1</t>
  </si>
  <si>
    <t>BALD1</t>
  </si>
  <si>
    <t>BIRM1</t>
  </si>
  <si>
    <t>BLIS1</t>
  </si>
  <si>
    <t>BLMO1</t>
  </si>
  <si>
    <t>BOLA1</t>
  </si>
  <si>
    <t>BOND1</t>
  </si>
  <si>
    <t>BRCA1</t>
  </si>
  <si>
    <t>BRID1</t>
  </si>
  <si>
    <t>BRIS1</t>
  </si>
  <si>
    <t>BRMA1</t>
  </si>
  <si>
    <t>CABA1</t>
  </si>
  <si>
    <t>CABI1</t>
  </si>
  <si>
    <t>CACO1</t>
  </si>
  <si>
    <t>CADI1</t>
  </si>
  <si>
    <t>CANY1</t>
  </si>
  <si>
    <t>CAPI1</t>
  </si>
  <si>
    <t>CEBL1</t>
  </si>
  <si>
    <t>CHER1</t>
  </si>
  <si>
    <t>CHIR1</t>
  </si>
  <si>
    <t>CLPE1</t>
  </si>
  <si>
    <t>COGO1</t>
  </si>
  <si>
    <t>CORI1</t>
  </si>
  <si>
    <t>CRES1</t>
  </si>
  <si>
    <t>CRLA1</t>
  </si>
  <si>
    <t>CRMO1</t>
  </si>
  <si>
    <t>DENA1</t>
  </si>
  <si>
    <t>DEVA1</t>
  </si>
  <si>
    <t>DOME1</t>
  </si>
  <si>
    <t>DOUG1</t>
  </si>
  <si>
    <t>EGBE1</t>
  </si>
  <si>
    <t>ELDO1</t>
  </si>
  <si>
    <t>ELLI1</t>
  </si>
  <si>
    <t>FLAT1</t>
  </si>
  <si>
    <t>FLTO1</t>
  </si>
  <si>
    <t>FOPE1</t>
  </si>
  <si>
    <t>FRES1</t>
  </si>
  <si>
    <t>FRRE1</t>
  </si>
  <si>
    <t>GAMO1</t>
  </si>
  <si>
    <t>GICL1</t>
  </si>
  <si>
    <t>GLAC1</t>
  </si>
  <si>
    <t>GRBA1</t>
  </si>
  <si>
    <t>GRCA2</t>
  </si>
  <si>
    <t>GRRI1</t>
  </si>
  <si>
    <t>HACR1</t>
  </si>
  <si>
    <t>HALE1</t>
  </si>
  <si>
    <t>HAVO1</t>
  </si>
  <si>
    <t>HECA1</t>
  </si>
  <si>
    <t>HOOV1</t>
  </si>
  <si>
    <t>IKBA1</t>
  </si>
  <si>
    <t>INGA1</t>
  </si>
  <si>
    <t>JARB1</t>
  </si>
  <si>
    <t>JOSH1</t>
  </si>
  <si>
    <t>KAIS1</t>
  </si>
  <si>
    <t>KALM1</t>
  </si>
  <si>
    <t>LABE1</t>
  </si>
  <si>
    <t>LASU2</t>
  </si>
  <si>
    <t>LAVO1</t>
  </si>
  <si>
    <t>LIVO1</t>
  </si>
  <si>
    <t>LOND1</t>
  </si>
  <si>
    <t>LOST1</t>
  </si>
  <si>
    <t>LYBR1</t>
  </si>
  <si>
    <t>LYBR_RHTS</t>
  </si>
  <si>
    <t>LYEB1</t>
  </si>
  <si>
    <t>MAKA2</t>
  </si>
  <si>
    <t>MAVI1</t>
  </si>
  <si>
    <t>MEAD1</t>
  </si>
  <si>
    <t>MEVE1</t>
  </si>
  <si>
    <t>MKGO1</t>
  </si>
  <si>
    <t>MOHO1</t>
  </si>
  <si>
    <t>MOMO1</t>
  </si>
  <si>
    <t>MONT1</t>
  </si>
  <si>
    <t>MORA1</t>
  </si>
  <si>
    <t>NEBR1</t>
  </si>
  <si>
    <t>NEYO1</t>
  </si>
  <si>
    <t>NOAB1</t>
  </si>
  <si>
    <t>NOCA1</t>
  </si>
  <si>
    <t>NOCH1</t>
  </si>
  <si>
    <t>OLYM1</t>
  </si>
  <si>
    <t>ORPI1</t>
  </si>
  <si>
    <t>PACK1</t>
  </si>
  <si>
    <t>PASA1</t>
  </si>
  <si>
    <t>PEFO1</t>
  </si>
  <si>
    <t>PENO1</t>
  </si>
  <si>
    <t>PHOE1</t>
  </si>
  <si>
    <t>PINN1</t>
  </si>
  <si>
    <t>PMRF1</t>
  </si>
  <si>
    <t>PORE1</t>
  </si>
  <si>
    <t>PRIS1</t>
  </si>
  <si>
    <t>PUSO1</t>
  </si>
  <si>
    <t>QUCI1</t>
  </si>
  <si>
    <t>QURE1</t>
  </si>
  <si>
    <t>QUVA1</t>
  </si>
  <si>
    <t>RAFA1</t>
  </si>
  <si>
    <t>REDW1</t>
  </si>
  <si>
    <t>SAFO1</t>
  </si>
  <si>
    <t>SAGA1</t>
  </si>
  <si>
    <t>SAGO1</t>
  </si>
  <si>
    <t>SAGU1</t>
  </si>
  <si>
    <t>SAWE1</t>
  </si>
  <si>
    <t>SAWT1</t>
  </si>
  <si>
    <t>SEQU1</t>
  </si>
  <si>
    <t>SHMI1</t>
  </si>
  <si>
    <t>SHRO1</t>
  </si>
  <si>
    <t>SIAN1</t>
  </si>
  <si>
    <t>SIKE1</t>
  </si>
  <si>
    <t>SIME1</t>
  </si>
  <si>
    <t>SNPA1</t>
  </si>
  <si>
    <t>STAR1</t>
  </si>
  <si>
    <t>STIL1</t>
  </si>
  <si>
    <t>SULA1</t>
  </si>
  <si>
    <t>SYCA1</t>
  </si>
  <si>
    <t>TALL1</t>
  </si>
  <si>
    <t>THBA1</t>
  </si>
  <si>
    <t>THSI1</t>
  </si>
  <si>
    <t>TONT1</t>
  </si>
  <si>
    <t>TRCR1</t>
  </si>
  <si>
    <t>TRIN1</t>
  </si>
  <si>
    <t>TUXE1</t>
  </si>
  <si>
    <t>VIIS1</t>
  </si>
  <si>
    <t>VILA1</t>
  </si>
  <si>
    <t>VOYA2</t>
  </si>
  <si>
    <t>WASH1</t>
  </si>
  <si>
    <t>WEMI1</t>
  </si>
  <si>
    <t>WHPA1</t>
  </si>
  <si>
    <t>YELL2</t>
  </si>
  <si>
    <t>YOSE1</t>
  </si>
  <si>
    <t>ZICA1</t>
  </si>
  <si>
    <t>combo</t>
  </si>
  <si>
    <t>Impaired Modeled</t>
  </si>
  <si>
    <t>MonLAT</t>
  </si>
  <si>
    <t>MonLONG</t>
  </si>
  <si>
    <t>LAT</t>
  </si>
  <si>
    <t>LONG</t>
  </si>
  <si>
    <t>Agua Tibia Wilderness</t>
  </si>
  <si>
    <t>AGTI</t>
  </si>
  <si>
    <t>CA</t>
  </si>
  <si>
    <t>Mount Baldy Wilderness</t>
  </si>
  <si>
    <t>BALD</t>
  </si>
  <si>
    <t>AZ</t>
  </si>
  <si>
    <t>Desolation Wilderness</t>
  </si>
  <si>
    <t>DESO</t>
  </si>
  <si>
    <t>Mokelumne Wilderness</t>
  </si>
  <si>
    <t>MOKE</t>
  </si>
  <si>
    <t>Bryce Canyon NP</t>
  </si>
  <si>
    <t>BRCA</t>
  </si>
  <si>
    <t>UT</t>
  </si>
  <si>
    <t>BRET1</t>
  </si>
  <si>
    <t>Breton</t>
  </si>
  <si>
    <t>BRET</t>
  </si>
  <si>
    <t>Breton-2</t>
  </si>
  <si>
    <t>Bridger Wilderness</t>
  </si>
  <si>
    <t>BRID</t>
  </si>
  <si>
    <t>WY</t>
  </si>
  <si>
    <t>Fitzpatrick Wilderness</t>
  </si>
  <si>
    <t>FITZ</t>
  </si>
  <si>
    <t>Cabinet Mountains Wilderness</t>
  </si>
  <si>
    <t>CABI</t>
  </si>
  <si>
    <t>Arches NP</t>
  </si>
  <si>
    <t>ARCH</t>
  </si>
  <si>
    <t>Canyonlands NP</t>
  </si>
  <si>
    <t>CANY</t>
  </si>
  <si>
    <t>Capitol Reef NP</t>
  </si>
  <si>
    <t>CAPI</t>
  </si>
  <si>
    <t>Chiricahua NM</t>
  </si>
  <si>
    <t>CHIR</t>
  </si>
  <si>
    <t>Chiricahua Wilderness</t>
  </si>
  <si>
    <t>CHIW</t>
  </si>
  <si>
    <t>Galiuro Wilderness</t>
  </si>
  <si>
    <t>GALI</t>
  </si>
  <si>
    <t>Crater Lake NP</t>
  </si>
  <si>
    <t>CRLA</t>
  </si>
  <si>
    <t>OR</t>
  </si>
  <si>
    <t>Diamond Peak Wilderness</t>
  </si>
  <si>
    <t>DIPE</t>
  </si>
  <si>
    <t>Gearhart Mountain Wilderness</t>
  </si>
  <si>
    <t>GEMO</t>
  </si>
  <si>
    <t>Mountain Lakes Wilderness</t>
  </si>
  <si>
    <t>MOLA</t>
  </si>
  <si>
    <t>Craters of the Moon NM</t>
  </si>
  <si>
    <t>CRMO</t>
  </si>
  <si>
    <t>Denali Preserve NP</t>
  </si>
  <si>
    <t>DENA</t>
  </si>
  <si>
    <t>AK</t>
  </si>
  <si>
    <t>Dome Land Wilderness</t>
  </si>
  <si>
    <t>DOME</t>
  </si>
  <si>
    <t>Gates of the Mountains Wilderness</t>
  </si>
  <si>
    <t>GAMO</t>
  </si>
  <si>
    <t>Gila Wilderness</t>
  </si>
  <si>
    <t>GICL</t>
  </si>
  <si>
    <t>Glacier NP</t>
  </si>
  <si>
    <t>GLAC</t>
  </si>
  <si>
    <t>Grand Canyon NP</t>
  </si>
  <si>
    <t>GRCA</t>
  </si>
  <si>
    <t>Haleakala NP</t>
  </si>
  <si>
    <t>HALE</t>
  </si>
  <si>
    <t>HI</t>
  </si>
  <si>
    <t>Haleakala-2 NP</t>
  </si>
  <si>
    <t>HALE2</t>
  </si>
  <si>
    <t>Hawaii Volcanoes NP</t>
  </si>
  <si>
    <t>HAVO</t>
  </si>
  <si>
    <t>Hells Canyon Wilderness</t>
  </si>
  <si>
    <t>HECA</t>
  </si>
  <si>
    <t>Hoover Wilderness</t>
  </si>
  <si>
    <t>HOOV</t>
  </si>
  <si>
    <t>Mazatzal Wilderness</t>
  </si>
  <si>
    <t>MAZA</t>
  </si>
  <si>
    <t>Pine Mountain Wilderness</t>
  </si>
  <si>
    <t>PIMO</t>
  </si>
  <si>
    <t>Jarbidge Wilderness</t>
  </si>
  <si>
    <t>JARB</t>
  </si>
  <si>
    <t>NV</t>
  </si>
  <si>
    <t>Joshua Tree NM</t>
  </si>
  <si>
    <t>JOSH</t>
  </si>
  <si>
    <t>Ansel Adams Wilderness (Minarets)</t>
  </si>
  <si>
    <t>ANAD</t>
  </si>
  <si>
    <t>John Muir Wilderness</t>
  </si>
  <si>
    <t>JOMU</t>
  </si>
  <si>
    <t>Kaiser Wilderness</t>
  </si>
  <si>
    <t>KAIS</t>
  </si>
  <si>
    <t>Kalmiopsis Wilderness</t>
  </si>
  <si>
    <t>KALM</t>
  </si>
  <si>
    <t>Lava Beds NM</t>
  </si>
  <si>
    <t>LABE</t>
  </si>
  <si>
    <t>South Warner Wilderness</t>
  </si>
  <si>
    <t>SOWA</t>
  </si>
  <si>
    <t>Caribou Wilderness</t>
  </si>
  <si>
    <t>CARI</t>
  </si>
  <si>
    <t>Lassen Volcanic NP</t>
  </si>
  <si>
    <t>LAVO</t>
  </si>
  <si>
    <t>Thousand Lakes Wilderness</t>
  </si>
  <si>
    <t>THLA</t>
  </si>
  <si>
    <t>Lostwood</t>
  </si>
  <si>
    <t>LOST</t>
  </si>
  <si>
    <t>LYBR</t>
  </si>
  <si>
    <t>Lye Brook-2 Wilderness</t>
  </si>
  <si>
    <t>Mesa Verde NP</t>
  </si>
  <si>
    <t>MEVE</t>
  </si>
  <si>
    <t>Mount Hood Wilderness</t>
  </si>
  <si>
    <t>MOHO</t>
  </si>
  <si>
    <t>Bob Marshall Wilderness</t>
  </si>
  <si>
    <t>BOMA</t>
  </si>
  <si>
    <t>Mission Mountains Wilderness</t>
  </si>
  <si>
    <t>MIMO</t>
  </si>
  <si>
    <t>Scapegoat Wilderness</t>
  </si>
  <si>
    <t>SCAP</t>
  </si>
  <si>
    <t>Mount Rainier NP</t>
  </si>
  <si>
    <t>MORA</t>
  </si>
  <si>
    <t>WA</t>
  </si>
  <si>
    <t>North Absaroka Wilderness</t>
  </si>
  <si>
    <t>NOAB</t>
  </si>
  <si>
    <t>Washakie Wilderness</t>
  </si>
  <si>
    <t>WASH</t>
  </si>
  <si>
    <t>Glacier Peak Wilderness</t>
  </si>
  <si>
    <t>GLPE</t>
  </si>
  <si>
    <t>North Cascades NP</t>
  </si>
  <si>
    <t>NOCA</t>
  </si>
  <si>
    <t>Olympic NP</t>
  </si>
  <si>
    <t>OLYM</t>
  </si>
  <si>
    <t>Pasayten Wilderness</t>
  </si>
  <si>
    <t>PASA</t>
  </si>
  <si>
    <t>Petrified Forest NP</t>
  </si>
  <si>
    <t>PEFO</t>
  </si>
  <si>
    <t>Pinnacles NM</t>
  </si>
  <si>
    <t>PINN</t>
  </si>
  <si>
    <t>Ventana Wilderness</t>
  </si>
  <si>
    <t>VENT</t>
  </si>
  <si>
    <t>Point Reyes NS</t>
  </si>
  <si>
    <t>PORE</t>
  </si>
  <si>
    <t>San Rafael Wilderness</t>
  </si>
  <si>
    <t>RAFA</t>
  </si>
  <si>
    <t>Redwood NP</t>
  </si>
  <si>
    <t>REDW</t>
  </si>
  <si>
    <t>Cucamonga Wilderness</t>
  </si>
  <si>
    <t>CUCA</t>
  </si>
  <si>
    <t>San Gabriel Wilderness</t>
  </si>
  <si>
    <t>SAGA</t>
  </si>
  <si>
    <t>San Gorgonio Wilderness</t>
  </si>
  <si>
    <t>SAGO</t>
  </si>
  <si>
    <t>San Jacinto Wilderness</t>
  </si>
  <si>
    <t>SAJA</t>
  </si>
  <si>
    <t>Saguaro NM</t>
  </si>
  <si>
    <t>SAGU</t>
  </si>
  <si>
    <t>Sawtooth Wilderness</t>
  </si>
  <si>
    <t>SAWT</t>
  </si>
  <si>
    <t>Kings Canyon NP</t>
  </si>
  <si>
    <t>KICA</t>
  </si>
  <si>
    <t>Sequoia NP</t>
  </si>
  <si>
    <t>SEQU</t>
  </si>
  <si>
    <t>Shining Rock Wilderness</t>
  </si>
  <si>
    <t>Sierra Ancha Wilderness</t>
  </si>
  <si>
    <t>SIAN</t>
  </si>
  <si>
    <t>Simeonof</t>
  </si>
  <si>
    <t>SIME</t>
  </si>
  <si>
    <t>Alpine Lake Wilderness</t>
  </si>
  <si>
    <t>ALLA</t>
  </si>
  <si>
    <t>Eagle Cap Wilderness</t>
  </si>
  <si>
    <t>EACA</t>
  </si>
  <si>
    <t>Strawberry Mountain Wilderness</t>
  </si>
  <si>
    <t>STMO</t>
  </si>
  <si>
    <t>Anaconda-Pintler Wilderness</t>
  </si>
  <si>
    <t>ANAC</t>
  </si>
  <si>
    <t>Selway-Bitterroot Wilderness</t>
  </si>
  <si>
    <t>SELW</t>
  </si>
  <si>
    <t>Sycamore Canyon Wilderness</t>
  </si>
  <si>
    <t>SYCA</t>
  </si>
  <si>
    <t>SYCA2</t>
  </si>
  <si>
    <t>Sycamore Canyon-2 Wilderness</t>
  </si>
  <si>
    <t>Mount Jefferson Wilderness</t>
  </si>
  <si>
    <t>MOJE</t>
  </si>
  <si>
    <t>Mount Washington Wilderness</t>
  </si>
  <si>
    <t>MOWA</t>
  </si>
  <si>
    <t>Three Sisters Wilderness</t>
  </si>
  <si>
    <t>THIS</t>
  </si>
  <si>
    <t>Superstition Wilderness</t>
  </si>
  <si>
    <t>SUPE</t>
  </si>
  <si>
    <t>Marble Mountain Wilderness</t>
  </si>
  <si>
    <t>MAMO</t>
  </si>
  <si>
    <t>Yolla Bolly Middle Eel Wilderness</t>
  </si>
  <si>
    <t>YOBO</t>
  </si>
  <si>
    <t>Tuxedni</t>
  </si>
  <si>
    <t>TUXE</t>
  </si>
  <si>
    <t>KPBO1</t>
  </si>
  <si>
    <t>Tuxedni-2</t>
  </si>
  <si>
    <t>TUXE2</t>
  </si>
  <si>
    <t>Virgin Islands NP</t>
  </si>
  <si>
    <t>VIIS</t>
  </si>
  <si>
    <t>VI</t>
  </si>
  <si>
    <t>Voyageurs NP</t>
  </si>
  <si>
    <t>VOYA</t>
  </si>
  <si>
    <t>Black Canyon of the Gunnison NM</t>
  </si>
  <si>
    <t>BLCA</t>
  </si>
  <si>
    <t>La Garita Wilderness</t>
  </si>
  <si>
    <t>LAGA</t>
  </si>
  <si>
    <t>Weminuche Wilderness</t>
  </si>
  <si>
    <t>WEMI</t>
  </si>
  <si>
    <t>Goat Rocks Wilderness</t>
  </si>
  <si>
    <t>GORO</t>
  </si>
  <si>
    <t>Mount Adams Wilderness</t>
  </si>
  <si>
    <t>WHPA</t>
  </si>
  <si>
    <t>Grand Teton NP</t>
  </si>
  <si>
    <t>GRTE</t>
  </si>
  <si>
    <t>Red Rock Lakes</t>
  </si>
  <si>
    <t>REDR</t>
  </si>
  <si>
    <t>Teton Wilderness</t>
  </si>
  <si>
    <t>TETO</t>
  </si>
  <si>
    <t>Yellowstone NP</t>
  </si>
  <si>
    <t>YELL</t>
  </si>
  <si>
    <t>Emigrant Wilderness</t>
  </si>
  <si>
    <t>EMIG</t>
  </si>
  <si>
    <t>Yosemite NP</t>
  </si>
  <si>
    <t>YOSE</t>
  </si>
  <si>
    <t>ZION1</t>
  </si>
  <si>
    <t>Zion NP</t>
  </si>
  <si>
    <t>ZION</t>
  </si>
  <si>
    <t>Zion-2 NP</t>
  </si>
  <si>
    <t>ZION2</t>
  </si>
  <si>
    <t>Class I Area ID</t>
  </si>
  <si>
    <t>Class I Area Name</t>
  </si>
  <si>
    <t>IMPROVE Monitor ID</t>
  </si>
  <si>
    <t>Imp 20%</t>
  </si>
  <si>
    <t>International Anthropogenic Adjusted Values</t>
  </si>
  <si>
    <t>Light Extinction (Mm-1)</t>
  </si>
  <si>
    <t>Deciview Values (dv)</t>
  </si>
  <si>
    <t>Impaired Obs (2009-2013)</t>
  </si>
  <si>
    <t>Glidepath</t>
  </si>
  <si>
    <t>Adj Glidepath</t>
  </si>
  <si>
    <t>Unadjusted (2064)</t>
  </si>
  <si>
    <t>Adjusted (2064)</t>
  </si>
  <si>
    <t>Impaired Obs (2014-2017)</t>
  </si>
  <si>
    <t>2028elv5</t>
  </si>
  <si>
    <t>2028elv4</t>
  </si>
  <si>
    <t>2028elv3</t>
  </si>
  <si>
    <t>* SHRO 2028elv5 value calcuated as 2011 dv value * LIGO deciview RRF (2028elv5/2011)</t>
  </si>
  <si>
    <t>* BRET and LYBR have no URP 2028 value with which to compare modeled projection</t>
  </si>
  <si>
    <t>OTCR1</t>
  </si>
  <si>
    <t>PRRA1</t>
  </si>
  <si>
    <t>JOYC1</t>
  </si>
  <si>
    <t>CAVE1</t>
  </si>
  <si>
    <t>ROCA1</t>
  </si>
  <si>
    <t>RAWA1</t>
  </si>
  <si>
    <t>WOLF1</t>
  </si>
  <si>
    <t>PECO1</t>
  </si>
  <si>
    <t>2000-2004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</si>
</sst>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4" fillId="5" borderId="0" applyNumberFormat="0" applyBorder="0" applyAlignment="0" applyProtection="0"/>
  </cellStyleXfs>
  <cellXfs count="46">
    <xf numFmtId="0" fontId="0" fillId="0" borderId="0" xfId="0"/>
    <xf numFmtId="2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2" fontId="0" fillId="0" borderId="0" xfId="0" applyNumberFormat="1" applyAlignment="1"/>
    <xf numFmtId="11" fontId="0" fillId="0" borderId="0" xfId="0" applyNumberFormat="1"/>
    <xf numFmtId="0" fontId="2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3" borderId="5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0" fillId="0" borderId="0" xfId="0" applyFill="1"/>
    <xf numFmtId="0" fontId="1" fillId="4" borderId="0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0" fillId="13" borderId="0" xfId="0" applyNumberFormat="1" applyFill="1" applyAlignment="1">
      <alignment horizontal="center"/>
    </xf>
    <xf numFmtId="0" fontId="1" fillId="0" borderId="0" xfId="0" applyFont="1" applyAlignment="1"/>
    <xf numFmtId="0" fontId="1" fillId="1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8">
    <cellStyle name="60% - Accent1 2" xfId="1" xr:uid="{00000000-0005-0000-0000-000000000000}"/>
    <cellStyle name="60% - Accent2 2" xfId="2" xr:uid="{00000000-0005-0000-0000-000001000000}"/>
    <cellStyle name="60% - Accent3 2" xfId="3" xr:uid="{00000000-0005-0000-0000-000002000000}"/>
    <cellStyle name="60% - Accent4 2" xfId="4" xr:uid="{00000000-0005-0000-0000-000003000000}"/>
    <cellStyle name="60% - Accent5 2" xfId="5" xr:uid="{00000000-0005-0000-0000-000004000000}"/>
    <cellStyle name="60% - Accent6 2" xfId="6" xr:uid="{00000000-0005-0000-0000-000005000000}"/>
    <cellStyle name="Neutral 2" xfId="7" xr:uid="{00000000-0005-0000-0000-000006000000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'URP 2028elv5 Charts'!$B$1</c:f>
          <c:strCache>
            <c:ptCount val="1"/>
            <c:pt idx="0">
              <c:v>Great Smoky Mountains NP/GRSM1 - Visibility (dv)</c:v>
            </c:pt>
          </c:strCache>
        </c:strRef>
      </c:tx>
      <c:layout>
        <c:manualLayout>
          <c:xMode val="edge"/>
          <c:yMode val="edge"/>
          <c:x val="0.22544031255850758"/>
          <c:y val="1.722652418115684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5.5225425112391112E-2"/>
          <c:y val="8.7604878334621022E-2"/>
          <c:w val="0.9170313773599218"/>
          <c:h val="0.82355942852430286"/>
        </c:manualLayout>
      </c:layout>
      <c:lineChart>
        <c:grouping val="standard"/>
        <c:varyColors val="0"/>
        <c:ser>
          <c:idx val="1"/>
          <c:order val="0"/>
          <c:tx>
            <c:strRef>
              <c:f>'URP 2028elv5 Charts'!$A$7</c:f>
              <c:strCache>
                <c:ptCount val="1"/>
                <c:pt idx="0">
                  <c:v>Impaired Obs (2009-2013)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Charts'!$B$7:$M$7</c:f>
              <c:numCache>
                <c:formatCode>0.00</c:formatCode>
                <c:ptCount val="12"/>
                <c:pt idx="1">
                  <c:v>22.231850111</c:v>
                </c:pt>
                <c:pt idx="2">
                  <c:v>22.508245102</c:v>
                </c:pt>
                <c:pt idx="3">
                  <c:v>22.69416807</c:v>
                </c:pt>
                <c:pt idx="4">
                  <c:v>19.942085322000001</c:v>
                </c:pt>
                <c:pt idx="5">
                  <c:v>19.561175872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D-46D7-8CEC-283AC42B2835}"/>
            </c:ext>
          </c:extLst>
        </c:ser>
        <c:ser>
          <c:idx val="2"/>
          <c:order val="1"/>
          <c:tx>
            <c:strRef>
              <c:f>'URP 2028elv5 Charts'!$A$8</c:f>
              <c:strCache>
                <c:ptCount val="1"/>
                <c:pt idx="0">
                  <c:v>Impaired Obs (2014-2017)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</c:marker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Charts'!$B$8:$M$8</c:f>
              <c:numCache>
                <c:formatCode>General</c:formatCode>
                <c:ptCount val="12"/>
                <c:pt idx="6" formatCode="0.00">
                  <c:v>19.060836042999998</c:v>
                </c:pt>
                <c:pt idx="7" formatCode="0.00">
                  <c:v>17.109126442000001</c:v>
                </c:pt>
                <c:pt idx="8" formatCode="0.00">
                  <c:v>16.448076082</c:v>
                </c:pt>
                <c:pt idx="9" formatCode="0.00">
                  <c:v>16.971310976000002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D-46D7-8CEC-283AC42B2835}"/>
            </c:ext>
          </c:extLst>
        </c:ser>
        <c:ser>
          <c:idx val="0"/>
          <c:order val="2"/>
          <c:tx>
            <c:strRef>
              <c:f>'URP 2028elv5 Charts'!$A$6</c:f>
              <c:strCache>
                <c:ptCount val="1"/>
                <c:pt idx="0">
                  <c:v>Impaired Modeled</c:v>
                </c:pt>
              </c:strCache>
            </c:strRef>
          </c:tx>
          <c:spPr>
            <a:ln cmpd="sng">
              <a:noFill/>
              <a:prstDash val="sysDash"/>
            </a:ln>
          </c:spPr>
          <c:marker>
            <c:symbol val="diamond"/>
            <c:size val="10"/>
            <c:spPr>
              <a:solidFill>
                <a:schemeClr val="accent2"/>
              </a:solidFill>
              <a:ln>
                <a:noFill/>
                <a:prstDash val="dash"/>
              </a:ln>
            </c:spPr>
          </c:marker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Charts'!$B$6:$M$6</c:f>
              <c:numCache>
                <c:formatCode>0.00</c:formatCode>
                <c:ptCount val="12"/>
                <c:pt idx="3">
                  <c:v>21.39</c:v>
                </c:pt>
                <c:pt idx="10">
                  <c:v>15.03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BD-46D7-8CEC-283AC42B2835}"/>
            </c:ext>
          </c:extLst>
        </c:ser>
        <c:ser>
          <c:idx val="4"/>
          <c:order val="3"/>
          <c:tx>
            <c:strRef>
              <c:f>'URP 2028elv5 Charts'!$A$4</c:f>
              <c:strCache>
                <c:ptCount val="1"/>
                <c:pt idx="0">
                  <c:v>Glidepath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ysDot"/>
            </a:ln>
          </c:spPr>
          <c:marker>
            <c:symbol val="none"/>
          </c:marker>
          <c:trendline>
            <c:spPr>
              <a:ln w="12700">
                <a:solidFill>
                  <a:schemeClr val="accent1"/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Charts'!$B$4:$M$4</c:f>
              <c:numCache>
                <c:formatCode>0.00</c:formatCode>
                <c:ptCount val="12"/>
                <c:pt idx="0">
                  <c:v>29.16</c:v>
                </c:pt>
                <c:pt idx="11">
                  <c:v>10.050000000000001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BD-46D7-8CEC-283AC42B2835}"/>
            </c:ext>
          </c:extLst>
        </c:ser>
        <c:ser>
          <c:idx val="6"/>
          <c:order val="4"/>
          <c:tx>
            <c:strRef>
              <c:f>'URP 2028elv5 Charts'!$A$5</c:f>
              <c:strCache>
                <c:ptCount val="1"/>
                <c:pt idx="0">
                  <c:v>Adj Glidepath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ysDot"/>
            </a:ln>
          </c:spPr>
          <c:marker>
            <c:symbol val="none"/>
          </c:marker>
          <c:trendline>
            <c:spPr>
              <a:ln w="12700">
                <a:solidFill>
                  <a:schemeClr val="accent6"/>
                </a:solidFill>
                <a:prstDash val="sysDash"/>
              </a:ln>
            </c:spPr>
            <c:trendlineType val="linear"/>
            <c:dispRSqr val="0"/>
            <c:dispEq val="0"/>
          </c:trendline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Charts'!$B$5:$M$5</c:f>
              <c:numCache>
                <c:formatCode>0.00</c:formatCode>
                <c:ptCount val="12"/>
                <c:pt idx="0">
                  <c:v>29.16</c:v>
                </c:pt>
                <c:pt idx="11">
                  <c:v>11.681383513167198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BD-46D7-8CEC-283AC42B2835}"/>
            </c:ext>
          </c:extLst>
        </c:ser>
        <c:ser>
          <c:idx val="3"/>
          <c:order val="5"/>
          <c:tx>
            <c:strRef>
              <c:f>'URP 2028elv5 Charts'!$A$9</c:f>
              <c:strCache>
                <c:ptCount val="1"/>
                <c:pt idx="0">
                  <c:v>Unadjusted (2064)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Charts'!$B$9:$M$9</c:f>
              <c:numCache>
                <c:formatCode>General</c:formatCode>
                <c:ptCount val="12"/>
                <c:pt idx="10" formatCode="0.00">
                  <c:v>10.050000000000001</c:v>
                </c:pt>
                <c:pt idx="11" formatCode="0.00">
                  <c:v>10.050000000000001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BD-46D7-8CEC-283AC42B2835}"/>
            </c:ext>
          </c:extLst>
        </c:ser>
        <c:ser>
          <c:idx val="5"/>
          <c:order val="6"/>
          <c:tx>
            <c:strRef>
              <c:f>'URP 2028elv5 Charts'!$A$10</c:f>
              <c:strCache>
                <c:ptCount val="1"/>
                <c:pt idx="0">
                  <c:v>Adjusted (2064)</c:v>
                </c:pt>
              </c:strCache>
            </c:strRef>
          </c:tx>
          <c:marker>
            <c:symbol val="none"/>
          </c:marker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Charts'!$B$10:$M$10</c:f>
              <c:numCache>
                <c:formatCode>General</c:formatCode>
                <c:ptCount val="12"/>
                <c:pt idx="10" formatCode="0.00">
                  <c:v>11.681383513167198</c:v>
                </c:pt>
                <c:pt idx="11" formatCode="0.00">
                  <c:v>11.681383513167198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1BD-46D7-8CEC-283AC42B2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78112"/>
        <c:axId val="129481472"/>
      </c:lineChart>
      <c:dateAx>
        <c:axId val="129178112"/>
        <c:scaling>
          <c:orientation val="minMax"/>
          <c:max val="46753"/>
          <c:min val="39448"/>
        </c:scaling>
        <c:delete val="0"/>
        <c:axPos val="b"/>
        <c:numFmt formatCode="yyyy" sourceLinked="0"/>
        <c:majorTickMark val="out"/>
        <c:minorTickMark val="none"/>
        <c:tickLblPos val="nextTo"/>
        <c:crossAx val="129481472"/>
        <c:crosses val="autoZero"/>
        <c:auto val="1"/>
        <c:lblOffset val="100"/>
        <c:baseTimeUnit val="years"/>
        <c:majorUnit val="5"/>
        <c:majorTimeUnit val="years"/>
      </c:dateAx>
      <c:valAx>
        <c:axId val="129481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Visibility (dv)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29178112"/>
        <c:crosses val="autoZero"/>
        <c:crossBetween val="between"/>
      </c:valAx>
    </c:plotArea>
    <c:legend>
      <c:legendPos val="r"/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6.6465040389978039E-2"/>
          <c:y val="0.57505882885328996"/>
          <c:w val="0.18395594215682703"/>
          <c:h val="0.3137526020454339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'URP 2028elv5 Charts'!$O$1</c:f>
          <c:strCache>
            <c:ptCount val="1"/>
            <c:pt idx="0">
              <c:v>Great Smoky Mountains NP/GRSM1 - Light Extinction (1/Mm)</c:v>
            </c:pt>
          </c:strCache>
        </c:strRef>
      </c:tx>
      <c:layout>
        <c:manualLayout>
          <c:xMode val="edge"/>
          <c:yMode val="edge"/>
          <c:x val="0.22544031255850758"/>
          <c:y val="1.722652418115684E-2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7.1835353445987779E-2"/>
          <c:y val="8.7604878334621022E-2"/>
          <c:w val="0.90042142204134601"/>
          <c:h val="0.83792718798081278"/>
        </c:manualLayout>
      </c:layout>
      <c:lineChart>
        <c:grouping val="standard"/>
        <c:varyColors val="0"/>
        <c:ser>
          <c:idx val="1"/>
          <c:order val="0"/>
          <c:tx>
            <c:strRef>
              <c:f>'URP 2028elv5 Charts'!$A$7</c:f>
              <c:strCache>
                <c:ptCount val="1"/>
                <c:pt idx="0">
                  <c:v>Impaired Obs (2009-2013)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</c:spPr>
          </c:marker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Charts'!$O$7:$Z$7</c:f>
              <c:numCache>
                <c:formatCode>0.00</c:formatCode>
                <c:ptCount val="12"/>
                <c:pt idx="1">
                  <c:v>92.367030674554584</c:v>
                </c:pt>
                <c:pt idx="2">
                  <c:v>94.955617971794197</c:v>
                </c:pt>
                <c:pt idx="3">
                  <c:v>96.737575010041638</c:v>
                </c:pt>
                <c:pt idx="4">
                  <c:v>73.463862981159608</c:v>
                </c:pt>
                <c:pt idx="5">
                  <c:v>70.718179822492687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8E-4BF9-9891-AA0A8C0CE690}"/>
            </c:ext>
          </c:extLst>
        </c:ser>
        <c:ser>
          <c:idx val="2"/>
          <c:order val="1"/>
          <c:tx>
            <c:strRef>
              <c:f>'URP 2028elv5 Charts'!$A$8</c:f>
              <c:strCache>
                <c:ptCount val="1"/>
                <c:pt idx="0">
                  <c:v>Impaired Obs (2014-2017)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</c:marker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Charts'!$O$8:$Z$8</c:f>
              <c:numCache>
                <c:formatCode>General</c:formatCode>
                <c:ptCount val="12"/>
                <c:pt idx="6" formatCode="0.00">
                  <c:v>67.266927530174513</c:v>
                </c:pt>
                <c:pt idx="7" formatCode="0.00">
                  <c:v>55.340097555389598</c:v>
                </c:pt>
                <c:pt idx="8" formatCode="0.00">
                  <c:v>51.800132190070585</c:v>
                </c:pt>
                <c:pt idx="9" formatCode="0.00">
                  <c:v>54.582656763288995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8E-4BF9-9891-AA0A8C0CE690}"/>
            </c:ext>
          </c:extLst>
        </c:ser>
        <c:ser>
          <c:idx val="0"/>
          <c:order val="2"/>
          <c:tx>
            <c:strRef>
              <c:f>'URP 2028elv5 Charts'!$A$6</c:f>
              <c:strCache>
                <c:ptCount val="1"/>
                <c:pt idx="0">
                  <c:v>Impaired Modeled</c:v>
                </c:pt>
              </c:strCache>
            </c:strRef>
          </c:tx>
          <c:spPr>
            <a:ln cmpd="sng">
              <a:noFill/>
              <a:prstDash val="sysDash"/>
            </a:ln>
          </c:spPr>
          <c:marker>
            <c:symbol val="diamond"/>
            <c:size val="10"/>
            <c:spPr>
              <a:solidFill>
                <a:schemeClr val="accent2"/>
              </a:solidFill>
              <a:ln>
                <a:noFill/>
                <a:prstDash val="dash"/>
              </a:ln>
            </c:spPr>
          </c:marker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Charts'!$O$6:$Z$6</c:f>
              <c:numCache>
                <c:formatCode>0.00</c:formatCode>
                <c:ptCount val="12"/>
                <c:pt idx="3">
                  <c:v>88.030646193884095</c:v>
                </c:pt>
                <c:pt idx="10">
                  <c:v>46.077123240574601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8E-4BF9-9891-AA0A8C0CE690}"/>
            </c:ext>
          </c:extLst>
        </c:ser>
        <c:ser>
          <c:idx val="4"/>
          <c:order val="3"/>
          <c:tx>
            <c:strRef>
              <c:f>'URP 2028elv5 Charts'!$A$4</c:f>
              <c:strCache>
                <c:ptCount val="1"/>
                <c:pt idx="0">
                  <c:v>Glidepath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ysDot"/>
            </a:ln>
          </c:spPr>
          <c:marker>
            <c:symbol val="none"/>
          </c:marker>
          <c:trendline>
            <c:spPr>
              <a:ln w="12700">
                <a:solidFill>
                  <a:schemeClr val="accent1"/>
                </a:solidFill>
                <a:prstDash val="sysDash"/>
              </a:ln>
            </c:spPr>
            <c:trendlineType val="exp"/>
            <c:dispRSqr val="0"/>
            <c:dispEq val="0"/>
          </c:trendline>
          <c:cat>
            <c:numRef>
              <c:f>'URP 2028elv5 Charts'!$B$3:$M$3</c:f>
              <c:numCache>
                <c:formatCode>m/d/yyyy</c:formatCode>
                <c:ptCount val="12"/>
                <c:pt idx="0">
                  <c:v>37987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46753</c:v>
                </c:pt>
                <c:pt idx="11">
                  <c:v>59902</c:v>
                </c:pt>
              </c:numCache>
            </c:numRef>
          </c:cat>
          <c:val>
            <c:numRef>
              <c:f>'URP 2028elv5 Charts'!$O$4:$Z$4</c:f>
              <c:numCache>
                <c:formatCode>0.00</c:formatCode>
                <c:ptCount val="12"/>
                <c:pt idx="0">
                  <c:v>184.67270442631443</c:v>
                </c:pt>
                <c:pt idx="11">
                  <c:v>27.319072728259272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8E-4BF9-9891-AA0A8C0CE690}"/>
            </c:ext>
          </c:extLst>
        </c:ser>
        <c:ser>
          <c:idx val="5"/>
          <c:order val="4"/>
          <c:tx>
            <c:strRef>
              <c:f>'URP 2028elv5 Charts'!$A$5</c:f>
              <c:strCache>
                <c:ptCount val="1"/>
                <c:pt idx="0">
                  <c:v>Adj Glidepath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ysDot"/>
            </a:ln>
          </c:spPr>
          <c:marker>
            <c:symbol val="none"/>
          </c:marker>
          <c:trendline>
            <c:spPr>
              <a:ln w="12700">
                <a:solidFill>
                  <a:schemeClr val="accent6"/>
                </a:solidFill>
                <a:prstDash val="sysDash"/>
              </a:ln>
            </c:spPr>
            <c:trendlineType val="exp"/>
            <c:dispRSqr val="0"/>
            <c:dispEq val="0"/>
          </c:trendline>
          <c:val>
            <c:numRef>
              <c:f>'URP 2028elv5 Charts'!$O$5:$Z$5</c:f>
              <c:numCache>
                <c:formatCode>0.00</c:formatCode>
                <c:ptCount val="12"/>
                <c:pt idx="0">
                  <c:v>184.67270442631443</c:v>
                </c:pt>
                <c:pt idx="11">
                  <c:v>32.159999999999997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8E-4BF9-9891-AA0A8C0CE690}"/>
            </c:ext>
          </c:extLst>
        </c:ser>
        <c:ser>
          <c:idx val="3"/>
          <c:order val="5"/>
          <c:tx>
            <c:strRef>
              <c:f>'URP 2028elv5 Charts'!$A$9</c:f>
              <c:strCache>
                <c:ptCount val="1"/>
                <c:pt idx="0">
                  <c:v>Unadjusted (2064)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'URP 2028elv5 Charts'!$O$9:$Z$9</c:f>
              <c:numCache>
                <c:formatCode>General</c:formatCode>
                <c:ptCount val="12"/>
                <c:pt idx="10" formatCode="0.00">
                  <c:v>27.319072728259272</c:v>
                </c:pt>
                <c:pt idx="11" formatCode="0.00">
                  <c:v>27.319072728259272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8E-4BF9-9891-AA0A8C0CE690}"/>
            </c:ext>
          </c:extLst>
        </c:ser>
        <c:ser>
          <c:idx val="6"/>
          <c:order val="6"/>
          <c:tx>
            <c:strRef>
              <c:f>'URP 2028elv5 Charts'!$A$10</c:f>
              <c:strCache>
                <c:ptCount val="1"/>
                <c:pt idx="0">
                  <c:v>Adjusted (2064)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'URP 2028elv5 Charts'!$O$10:$Z$10</c:f>
              <c:numCache>
                <c:formatCode>General</c:formatCode>
                <c:ptCount val="12"/>
                <c:pt idx="10" formatCode="0.00">
                  <c:v>32.159999999999997</c:v>
                </c:pt>
                <c:pt idx="11" formatCode="0.00">
                  <c:v>32.159999999999997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8E-4BF9-9891-AA0A8C0CE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06368"/>
        <c:axId val="342779008"/>
      </c:lineChart>
      <c:dateAx>
        <c:axId val="346106368"/>
        <c:scaling>
          <c:orientation val="minMax"/>
          <c:max val="46753"/>
          <c:min val="39448"/>
        </c:scaling>
        <c:delete val="0"/>
        <c:axPos val="b"/>
        <c:numFmt formatCode="yyyy" sourceLinked="0"/>
        <c:majorTickMark val="out"/>
        <c:minorTickMark val="none"/>
        <c:tickLblPos val="nextTo"/>
        <c:crossAx val="342779008"/>
        <c:crosses val="autoZero"/>
        <c:auto val="1"/>
        <c:lblOffset val="100"/>
        <c:baseTimeUnit val="years"/>
        <c:majorUnit val="5"/>
        <c:majorTimeUnit val="years"/>
      </c:dateAx>
      <c:valAx>
        <c:axId val="342779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Visibility (1/Mm)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346106368"/>
        <c:crosses val="autoZero"/>
        <c:crossBetween val="between"/>
      </c:valAx>
    </c:plotArea>
    <c:legend>
      <c:legendPos val="r"/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7.4391654466932064E-2"/>
          <c:y val="0.63737261290614533"/>
          <c:w val="0.2064577194087463"/>
          <c:h val="0.2796040365643949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26250</xdr:colOff>
      <xdr:row>2</xdr:row>
      <xdr:rowOff>26166</xdr:rowOff>
    </xdr:from>
    <xdr:to>
      <xdr:col>13</xdr:col>
      <xdr:colOff>11906</xdr:colOff>
      <xdr:row>25</xdr:row>
      <xdr:rowOff>64266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23760</xdr:colOff>
      <xdr:row>2</xdr:row>
      <xdr:rowOff>20094</xdr:rowOff>
    </xdr:from>
    <xdr:to>
      <xdr:col>30</xdr:col>
      <xdr:colOff>182256</xdr:colOff>
      <xdr:row>25</xdr:row>
      <xdr:rowOff>58194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TS-527%20SESARM%20RH\Task%209%20-%20Future%20Year%20Model%20Projections\URP%20(20%20Apr%20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P Charts"/>
      <sheetName val="SESARM 2028 - Tabular Results"/>
      <sheetName val="2028elv3 Impaired Visibility"/>
      <sheetName val="2028elv4 Impaired Visibility"/>
      <sheetName val="RH 2028 SA summary data-impairm"/>
      <sheetName val="sia_impairment_group_means_10_1"/>
      <sheetName val="156-Class1-coordinates-all site"/>
      <sheetName val="Glidepath data"/>
      <sheetName val="Default Min Max Adjustments"/>
      <sheetName val="mapping"/>
    </sheetNames>
    <sheetDataSet>
      <sheetData sheetId="0"/>
      <sheetData sheetId="1"/>
      <sheetData sheetId="2"/>
      <sheetData sheetId="3"/>
      <sheetData sheetId="4">
        <row r="1">
          <cell r="J1" t="str">
            <v>Best</v>
          </cell>
          <cell r="K1"/>
          <cell r="L1"/>
          <cell r="M1"/>
          <cell r="N1"/>
          <cell r="O1"/>
          <cell r="P1" t="str">
            <v>Worst</v>
          </cell>
          <cell r="Q1"/>
          <cell r="R1"/>
          <cell r="S1"/>
          <cell r="T1"/>
          <cell r="U1"/>
          <cell r="V1" t="str">
            <v>Impaired (Table 3-3; EPA RH Draft TSD)</v>
          </cell>
          <cell r="W1"/>
          <cell r="X1"/>
          <cell r="Y1"/>
          <cell r="Z1"/>
          <cell r="AA1"/>
        </row>
        <row r="2">
          <cell r="D2" t="str">
            <v>ID</v>
          </cell>
          <cell r="E2" t="str">
            <v>Monitor ID</v>
          </cell>
          <cell r="F2" t="str">
            <v>Class I Name</v>
          </cell>
          <cell r="G2" t="str">
            <v>Updated Monitor ID</v>
          </cell>
          <cell r="H2" t="str">
            <v>Lat</v>
          </cell>
          <cell r="I2" t="str">
            <v>Lon</v>
          </cell>
          <cell r="J2">
            <v>2004</v>
          </cell>
          <cell r="K2">
            <v>2064</v>
          </cell>
          <cell r="L2" t="str">
            <v>Obs 09-13 best</v>
          </cell>
          <cell r="M2" t="str">
            <v>2028 URP</v>
          </cell>
          <cell r="N2" t="str">
            <v>2028 Mod</v>
          </cell>
          <cell r="O2" t="str">
            <v>Delta</v>
          </cell>
          <cell r="P2">
            <v>2004</v>
          </cell>
          <cell r="Q2">
            <v>2064</v>
          </cell>
          <cell r="R2" t="str">
            <v>Obs 09-13 worst</v>
          </cell>
          <cell r="S2" t="str">
            <v>2028 URP</v>
          </cell>
          <cell r="T2" t="str">
            <v>2028 Mod</v>
          </cell>
          <cell r="U2" t="str">
            <v>Delta</v>
          </cell>
          <cell r="V2">
            <v>2004</v>
          </cell>
          <cell r="W2">
            <v>2064</v>
          </cell>
          <cell r="X2" t="str">
            <v>Obs 09-13 impairment</v>
          </cell>
          <cell r="Y2" t="str">
            <v>2028 URP</v>
          </cell>
          <cell r="Z2" t="str">
            <v>2028 Mod</v>
          </cell>
          <cell r="AA2" t="str">
            <v>Delta</v>
          </cell>
        </row>
        <row r="3">
          <cell r="D3" t="str">
            <v>SIPS</v>
          </cell>
          <cell r="E3" t="str">
            <v>SIPS1</v>
          </cell>
          <cell r="F3" t="str">
            <v>Sipsey Wilderness</v>
          </cell>
          <cell r="G3" t="str">
            <v>SIPS1</v>
          </cell>
          <cell r="H3">
            <v>34.343299899999998</v>
          </cell>
          <cell r="I3">
            <v>-87.338798499999996</v>
          </cell>
          <cell r="J3">
            <v>15.57140513</v>
          </cell>
          <cell r="K3">
            <v>5.0248944340000001</v>
          </cell>
          <cell r="L3">
            <v>12.83989</v>
          </cell>
          <cell r="M3">
            <v>11.352800851600001</v>
          </cell>
          <cell r="N3">
            <v>10.69</v>
          </cell>
          <cell r="O3">
            <v>0.66280085160000191</v>
          </cell>
          <cell r="P3">
            <v>29.0283947</v>
          </cell>
          <cell r="Q3">
            <v>10.98878552</v>
          </cell>
          <cell r="R3">
            <v>22.93</v>
          </cell>
          <cell r="S3">
            <v>21.812551028000001</v>
          </cell>
          <cell r="T3">
            <v>17.43</v>
          </cell>
          <cell r="U3">
            <v>4.3825510280000017</v>
          </cell>
          <cell r="V3">
            <v>27.71</v>
          </cell>
          <cell r="W3">
            <v>9.5500000000000007</v>
          </cell>
          <cell r="X3">
            <v>21.67</v>
          </cell>
          <cell r="Y3">
            <v>20.445999999999998</v>
          </cell>
          <cell r="Z3">
            <v>15.71</v>
          </cell>
          <cell r="AA3">
            <v>4.7359999999999971</v>
          </cell>
          <cell r="AB3" t="str">
            <v>AL</v>
          </cell>
        </row>
        <row r="4">
          <cell r="D4" t="str">
            <v>CACR</v>
          </cell>
          <cell r="E4" t="str">
            <v>CACR1</v>
          </cell>
          <cell r="F4" t="str">
            <v>Caney Creek Wilderness</v>
          </cell>
          <cell r="G4" t="str">
            <v>CACR1</v>
          </cell>
          <cell r="H4">
            <v>34.454399100000003</v>
          </cell>
          <cell r="I4">
            <v>-94.142898599999995</v>
          </cell>
          <cell r="J4">
            <v>11.242143090000001</v>
          </cell>
          <cell r="K4">
            <v>4.2288670850000001</v>
          </cell>
          <cell r="L4">
            <v>9.7406500000000005</v>
          </cell>
          <cell r="M4">
            <v>8.4368326880000009</v>
          </cell>
          <cell r="N4">
            <v>8.43</v>
          </cell>
          <cell r="O4">
            <v>6.8326880000011414E-3</v>
          </cell>
          <cell r="P4">
            <v>26.362455820000001</v>
          </cell>
          <cell r="Q4">
            <v>11.579376419999999</v>
          </cell>
          <cell r="R4">
            <v>22.23</v>
          </cell>
          <cell r="S4">
            <v>20.449224059999999</v>
          </cell>
          <cell r="T4">
            <v>18.72</v>
          </cell>
          <cell r="U4">
            <v>1.72922406</v>
          </cell>
          <cell r="V4">
            <v>23.99</v>
          </cell>
          <cell r="W4">
            <v>9.4700000000000006</v>
          </cell>
          <cell r="X4">
            <v>20.87</v>
          </cell>
          <cell r="Y4">
            <v>18.181999999999999</v>
          </cell>
          <cell r="Z4">
            <v>17.239999999999998</v>
          </cell>
          <cell r="AA4">
            <v>0.94200000000000017</v>
          </cell>
          <cell r="AB4" t="str">
            <v>AR</v>
          </cell>
        </row>
        <row r="5">
          <cell r="D5" t="str">
            <v>UPBU</v>
          </cell>
          <cell r="E5" t="str">
            <v>UPBU1</v>
          </cell>
          <cell r="F5" t="str">
            <v>Upper Buffalo Wilderness</v>
          </cell>
          <cell r="G5" t="str">
            <v>UPBU1</v>
          </cell>
          <cell r="H5">
            <v>35.825801800000001</v>
          </cell>
          <cell r="I5">
            <v>-93.203002900000001</v>
          </cell>
          <cell r="J5">
            <v>11.71311611</v>
          </cell>
          <cell r="K5">
            <v>4.177876758</v>
          </cell>
          <cell r="L5">
            <v>9.9544700000000006</v>
          </cell>
          <cell r="M5">
            <v>8.6990203691999994</v>
          </cell>
          <cell r="N5">
            <v>8.58</v>
          </cell>
          <cell r="O5">
            <v>0.11902036919999937</v>
          </cell>
          <cell r="P5">
            <v>26.265055749999998</v>
          </cell>
          <cell r="Q5">
            <v>11.574697280000001</v>
          </cell>
          <cell r="R5">
            <v>22.16</v>
          </cell>
          <cell r="S5">
            <v>20.388912361999999</v>
          </cell>
          <cell r="T5">
            <v>18.59</v>
          </cell>
          <cell r="U5">
            <v>1.7989123619999994</v>
          </cell>
          <cell r="V5">
            <v>24.25</v>
          </cell>
          <cell r="W5">
            <v>9.43</v>
          </cell>
          <cell r="X5">
            <v>20.52</v>
          </cell>
          <cell r="Y5">
            <v>18.321999999999999</v>
          </cell>
          <cell r="Z5">
            <v>16.86</v>
          </cell>
          <cell r="AA5">
            <v>1.4619999999999997</v>
          </cell>
          <cell r="AB5" t="str">
            <v>AR</v>
          </cell>
        </row>
        <row r="6">
          <cell r="D6" t="str">
            <v>GRSA</v>
          </cell>
          <cell r="E6" t="str">
            <v>GRSA1</v>
          </cell>
          <cell r="F6" t="str">
            <v>Great Sand Dunes NM</v>
          </cell>
          <cell r="G6" t="str">
            <v>GRSA1</v>
          </cell>
          <cell r="H6">
            <v>37.724899299999997</v>
          </cell>
          <cell r="I6">
            <v>-105.518501</v>
          </cell>
          <cell r="J6">
            <v>4.4984678740000001</v>
          </cell>
          <cell r="K6">
            <v>1.234683653</v>
          </cell>
          <cell r="L6">
            <v>3.8095500000000002</v>
          </cell>
          <cell r="M6">
            <v>3.1929541856000001</v>
          </cell>
          <cell r="N6">
            <v>3.56</v>
          </cell>
          <cell r="O6">
            <v>-0.36704581439999995</v>
          </cell>
          <cell r="P6">
            <v>12.778678810000001</v>
          </cell>
          <cell r="Q6">
            <v>6.6617314179999996</v>
          </cell>
          <cell r="R6">
            <v>11.57</v>
          </cell>
          <cell r="S6">
            <v>10.331899853199999</v>
          </cell>
          <cell r="T6">
            <v>11.31</v>
          </cell>
          <cell r="U6">
            <v>-0.97810014680000101</v>
          </cell>
          <cell r="V6">
            <v>9.66</v>
          </cell>
          <cell r="W6">
            <v>4.45</v>
          </cell>
          <cell r="X6">
            <v>8.7799999999999994</v>
          </cell>
          <cell r="Y6">
            <v>7.5760000000000005</v>
          </cell>
          <cell r="Z6">
            <v>7.86</v>
          </cell>
          <cell r="AA6">
            <v>-0.28399999999999981</v>
          </cell>
          <cell r="AB6" t="str">
            <v>CO</v>
          </cell>
        </row>
        <row r="7">
          <cell r="D7" t="str">
            <v>MOZI</v>
          </cell>
          <cell r="E7" t="str">
            <v>MOZI1</v>
          </cell>
          <cell r="F7" t="str">
            <v>Mount Zirkel Wilderness</v>
          </cell>
          <cell r="G7" t="str">
            <v>MOZI1</v>
          </cell>
          <cell r="H7">
            <v>40.538299600000002</v>
          </cell>
          <cell r="I7">
            <v>-106.676598</v>
          </cell>
          <cell r="J7">
            <v>1.6093483980000001</v>
          </cell>
          <cell r="K7">
            <v>-0.47526643200000002</v>
          </cell>
          <cell r="L7">
            <v>0.43944</v>
          </cell>
          <cell r="M7">
            <v>0.77550246600000006</v>
          </cell>
          <cell r="N7">
            <v>0.01</v>
          </cell>
          <cell r="O7">
            <v>0.76550246600000005</v>
          </cell>
          <cell r="P7">
            <v>10.516398280000001</v>
          </cell>
          <cell r="Q7">
            <v>6.0790376029999997</v>
          </cell>
          <cell r="R7">
            <v>9.11</v>
          </cell>
          <cell r="S7">
            <v>8.7414540091999999</v>
          </cell>
          <cell r="T7">
            <v>8.49</v>
          </cell>
          <cell r="U7">
            <v>0.25145400919999972</v>
          </cell>
          <cell r="V7">
            <v>7.29</v>
          </cell>
          <cell r="W7">
            <v>3.16</v>
          </cell>
          <cell r="X7">
            <v>6.05</v>
          </cell>
          <cell r="Y7">
            <v>5.6379999999999999</v>
          </cell>
          <cell r="Z7">
            <v>5.04</v>
          </cell>
          <cell r="AA7">
            <v>0.59799999999999986</v>
          </cell>
          <cell r="AB7" t="str">
            <v>CO</v>
          </cell>
        </row>
        <row r="8">
          <cell r="D8" t="str">
            <v>RAWA</v>
          </cell>
          <cell r="E8" t="str">
            <v>MOZI1</v>
          </cell>
          <cell r="F8" t="str">
            <v>Rawah Wilderness</v>
          </cell>
          <cell r="G8" t="str">
            <v>MOZI1</v>
          </cell>
          <cell r="H8">
            <v>40.538299600000002</v>
          </cell>
          <cell r="I8">
            <v>-106.676598</v>
          </cell>
          <cell r="J8">
            <v>1.6093483980000001</v>
          </cell>
          <cell r="K8">
            <v>-0.47526643200000002</v>
          </cell>
          <cell r="L8">
            <v>0.43944</v>
          </cell>
          <cell r="M8">
            <v>0.77550246600000006</v>
          </cell>
          <cell r="N8">
            <v>0.01</v>
          </cell>
          <cell r="O8">
            <v>0.76550246600000005</v>
          </cell>
          <cell r="P8">
            <v>10.516398280000001</v>
          </cell>
          <cell r="Q8">
            <v>6.0790376029999997</v>
          </cell>
          <cell r="R8">
            <v>9.11</v>
          </cell>
          <cell r="S8">
            <v>8.7414540091999999</v>
          </cell>
          <cell r="T8">
            <v>8.49</v>
          </cell>
          <cell r="U8">
            <v>0.25145400919999972</v>
          </cell>
          <cell r="V8">
            <v>7.29</v>
          </cell>
          <cell r="W8">
            <v>3.16</v>
          </cell>
          <cell r="X8">
            <v>6.05</v>
          </cell>
          <cell r="Y8">
            <v>5.6379999999999999</v>
          </cell>
          <cell r="Z8">
            <v>5.04</v>
          </cell>
          <cell r="AA8">
            <v>0.59799999999999986</v>
          </cell>
          <cell r="AB8" t="str">
            <v>CO</v>
          </cell>
        </row>
        <row r="9">
          <cell r="D9" t="str">
            <v>ROMO</v>
          </cell>
          <cell r="E9" t="str">
            <v>ROMO1</v>
          </cell>
          <cell r="F9" t="str">
            <v>Rocky Mountain NP</v>
          </cell>
          <cell r="G9" t="str">
            <v>ROMO1</v>
          </cell>
          <cell r="H9">
            <v>40.278301200000001</v>
          </cell>
          <cell r="I9">
            <v>-105.5457</v>
          </cell>
          <cell r="J9">
            <v>2.292230811</v>
          </cell>
          <cell r="K9">
            <v>0.27790658299999998</v>
          </cell>
          <cell r="L9">
            <v>1.5986100000000001</v>
          </cell>
          <cell r="M9">
            <v>1.4865011198</v>
          </cell>
          <cell r="N9">
            <v>1.35</v>
          </cell>
          <cell r="O9">
            <v>0.1365011197999999</v>
          </cell>
          <cell r="P9">
            <v>13.82973505</v>
          </cell>
          <cell r="Q9">
            <v>7.1531468450000002</v>
          </cell>
          <cell r="R9">
            <v>11.84</v>
          </cell>
          <cell r="S9">
            <v>11.159099768000001</v>
          </cell>
          <cell r="T9">
            <v>10.7</v>
          </cell>
          <cell r="U9">
            <v>0.45909976800000152</v>
          </cell>
          <cell r="V9">
            <v>11.12</v>
          </cell>
          <cell r="W9">
            <v>4.93</v>
          </cell>
          <cell r="X9">
            <v>9.2100000000000009</v>
          </cell>
          <cell r="Y9">
            <v>8.6439999999999984</v>
          </cell>
          <cell r="Z9">
            <v>7.91</v>
          </cell>
          <cell r="AA9">
            <v>0.73399999999999821</v>
          </cell>
          <cell r="AB9" t="str">
            <v>CO</v>
          </cell>
        </row>
        <row r="10">
          <cell r="D10" t="str">
            <v>EANE</v>
          </cell>
          <cell r="E10" t="str">
            <v>WHRI1</v>
          </cell>
          <cell r="F10" t="str">
            <v>Eagles Nest Wilderness</v>
          </cell>
          <cell r="G10" t="str">
            <v>WHRI1</v>
          </cell>
          <cell r="H10">
            <v>39.153598799999997</v>
          </cell>
          <cell r="I10">
            <v>-106.82089999999999</v>
          </cell>
          <cell r="J10">
            <v>0.70082309600000003</v>
          </cell>
          <cell r="K10">
            <v>-0.81648662400000005</v>
          </cell>
          <cell r="L10">
            <v>-9.2270000000000005E-2</v>
          </cell>
          <cell r="M10">
            <v>9.3899207999999956E-2</v>
          </cell>
          <cell r="N10">
            <v>-0.3</v>
          </cell>
          <cell r="O10">
            <v>0.39389920799999995</v>
          </cell>
          <cell r="P10">
            <v>9.6120403840000002</v>
          </cell>
          <cell r="Q10">
            <v>6.0641545690000003</v>
          </cell>
          <cell r="R10">
            <v>8.48</v>
          </cell>
          <cell r="S10">
            <v>8.1928860580000009</v>
          </cell>
          <cell r="T10">
            <v>7.88</v>
          </cell>
          <cell r="U10">
            <v>0.31288605800000102</v>
          </cell>
          <cell r="V10">
            <v>6.3</v>
          </cell>
          <cell r="W10">
            <v>3.02</v>
          </cell>
          <cell r="X10">
            <v>5.71</v>
          </cell>
          <cell r="Y10">
            <v>4.9879999999999995</v>
          </cell>
          <cell r="Z10">
            <v>4.9400000000000004</v>
          </cell>
          <cell r="AA10">
            <v>4.7999999999999154E-2</v>
          </cell>
          <cell r="AB10" t="str">
            <v>CO</v>
          </cell>
        </row>
        <row r="11">
          <cell r="D11" t="str">
            <v>FLTO</v>
          </cell>
          <cell r="E11" t="str">
            <v>WHRI1</v>
          </cell>
          <cell r="F11" t="str">
            <v>Flat Tops Wilderness</v>
          </cell>
          <cell r="G11" t="str">
            <v>WHRI1</v>
          </cell>
          <cell r="H11">
            <v>39.153598799999997</v>
          </cell>
          <cell r="I11">
            <v>-106.82089999999999</v>
          </cell>
          <cell r="J11">
            <v>0.70082309600000003</v>
          </cell>
          <cell r="K11">
            <v>-0.81648662400000005</v>
          </cell>
          <cell r="L11">
            <v>-9.2270000000000005E-2</v>
          </cell>
          <cell r="M11">
            <v>9.3899207999999956E-2</v>
          </cell>
          <cell r="N11">
            <v>-0.3</v>
          </cell>
          <cell r="O11">
            <v>0.39389920799999995</v>
          </cell>
          <cell r="P11">
            <v>9.6120403840000002</v>
          </cell>
          <cell r="Q11">
            <v>6.0641545690000003</v>
          </cell>
          <cell r="R11">
            <v>8.48</v>
          </cell>
          <cell r="S11">
            <v>8.1928860580000009</v>
          </cell>
          <cell r="T11">
            <v>7.88</v>
          </cell>
          <cell r="U11">
            <v>0.31288605800000102</v>
          </cell>
          <cell r="V11">
            <v>6.3</v>
          </cell>
          <cell r="W11">
            <v>3.02</v>
          </cell>
          <cell r="X11">
            <v>5.71</v>
          </cell>
          <cell r="Y11">
            <v>4.9879999999999995</v>
          </cell>
          <cell r="Z11">
            <v>4.9400000000000004</v>
          </cell>
          <cell r="AA11">
            <v>4.7999999999999154E-2</v>
          </cell>
          <cell r="AB11" t="str">
            <v>CO</v>
          </cell>
        </row>
        <row r="12">
          <cell r="D12" t="str">
            <v>MABE</v>
          </cell>
          <cell r="E12" t="str">
            <v>WHRI1</v>
          </cell>
          <cell r="F12" t="str">
            <v>Maroon Bells-Snowmass Wilderness</v>
          </cell>
          <cell r="G12" t="str">
            <v>WHRI1</v>
          </cell>
          <cell r="H12">
            <v>39.153598799999997</v>
          </cell>
          <cell r="I12">
            <v>-106.82089999999999</v>
          </cell>
          <cell r="J12">
            <v>0.70082309600000003</v>
          </cell>
          <cell r="K12">
            <v>-0.81648662400000005</v>
          </cell>
          <cell r="L12">
            <v>-9.2270000000000005E-2</v>
          </cell>
          <cell r="M12">
            <v>9.3899207999999956E-2</v>
          </cell>
          <cell r="N12">
            <v>-0.3</v>
          </cell>
          <cell r="O12">
            <v>0.39389920799999995</v>
          </cell>
          <cell r="P12">
            <v>9.6120403840000002</v>
          </cell>
          <cell r="Q12">
            <v>6.0641545690000003</v>
          </cell>
          <cell r="R12">
            <v>8.48</v>
          </cell>
          <cell r="S12">
            <v>8.1928860580000009</v>
          </cell>
          <cell r="T12">
            <v>7.88</v>
          </cell>
          <cell r="U12">
            <v>0.31288605800000102</v>
          </cell>
          <cell r="V12">
            <v>6.3</v>
          </cell>
          <cell r="W12">
            <v>3.02</v>
          </cell>
          <cell r="X12">
            <v>5.71</v>
          </cell>
          <cell r="Y12">
            <v>4.9879999999999995</v>
          </cell>
          <cell r="Z12">
            <v>4.9400000000000004</v>
          </cell>
          <cell r="AA12">
            <v>4.7999999999999154E-2</v>
          </cell>
          <cell r="AB12" t="str">
            <v>CO</v>
          </cell>
        </row>
        <row r="13">
          <cell r="D13" t="str">
            <v>WEEL</v>
          </cell>
          <cell r="E13" t="str">
            <v>WHRI1</v>
          </cell>
          <cell r="F13" t="str">
            <v>West Elk Wilderness</v>
          </cell>
          <cell r="G13" t="str">
            <v>WHRI1</v>
          </cell>
          <cell r="H13">
            <v>39.153598799999997</v>
          </cell>
          <cell r="I13">
            <v>-106.82089999999999</v>
          </cell>
          <cell r="J13">
            <v>0.70082309600000003</v>
          </cell>
          <cell r="K13">
            <v>-0.81648662400000005</v>
          </cell>
          <cell r="L13">
            <v>-9.2270000000000005E-2</v>
          </cell>
          <cell r="M13">
            <v>9.3899207999999956E-2</v>
          </cell>
          <cell r="N13">
            <v>-0.3</v>
          </cell>
          <cell r="O13">
            <v>0.39389920799999995</v>
          </cell>
          <cell r="P13">
            <v>9.6120403840000002</v>
          </cell>
          <cell r="Q13">
            <v>6.0641545690000003</v>
          </cell>
          <cell r="R13">
            <v>8.48</v>
          </cell>
          <cell r="S13">
            <v>8.1928860580000009</v>
          </cell>
          <cell r="T13">
            <v>7.88</v>
          </cell>
          <cell r="U13">
            <v>0.31288605800000102</v>
          </cell>
          <cell r="V13">
            <v>6.3</v>
          </cell>
          <cell r="W13">
            <v>3.02</v>
          </cell>
          <cell r="X13">
            <v>5.71</v>
          </cell>
          <cell r="Y13">
            <v>4.9879999999999995</v>
          </cell>
          <cell r="Z13">
            <v>4.9400000000000004</v>
          </cell>
          <cell r="AA13">
            <v>4.7999999999999154E-2</v>
          </cell>
          <cell r="AB13" t="str">
            <v>CO</v>
          </cell>
        </row>
        <row r="14">
          <cell r="D14" t="str">
            <v>CHAS</v>
          </cell>
          <cell r="E14" t="str">
            <v>CHAS1</v>
          </cell>
          <cell r="F14" t="str">
            <v>Chassahowitzka</v>
          </cell>
          <cell r="G14" t="str">
            <v>CHAS1</v>
          </cell>
          <cell r="H14">
            <v>28.7483997</v>
          </cell>
          <cell r="I14">
            <v>-82.554901099999995</v>
          </cell>
          <cell r="J14">
            <v>15.490086440000001</v>
          </cell>
          <cell r="K14">
            <v>5.9098551349999999</v>
          </cell>
          <cell r="L14">
            <v>13.758430000000001</v>
          </cell>
          <cell r="M14">
            <v>11.657993918000001</v>
          </cell>
          <cell r="N14">
            <v>12.5</v>
          </cell>
          <cell r="O14">
            <v>-0.84200608199999927</v>
          </cell>
          <cell r="P14">
            <v>25.762875780000002</v>
          </cell>
          <cell r="Q14">
            <v>11.03227131</v>
          </cell>
          <cell r="R14">
            <v>21.34</v>
          </cell>
          <cell r="S14">
            <v>19.870633992000002</v>
          </cell>
          <cell r="T14">
            <v>18.510000000000002</v>
          </cell>
          <cell r="U14">
            <v>1.3606339920000003</v>
          </cell>
          <cell r="V14">
            <v>24.62</v>
          </cell>
          <cell r="W14">
            <v>8.9700000000000006</v>
          </cell>
          <cell r="X14">
            <v>19.96</v>
          </cell>
          <cell r="Y14">
            <v>18.36</v>
          </cell>
          <cell r="Z14">
            <v>16.72</v>
          </cell>
          <cell r="AA14">
            <v>1.6400000000000006</v>
          </cell>
          <cell r="AB14" t="str">
            <v>FL</v>
          </cell>
        </row>
        <row r="15">
          <cell r="D15" t="str">
            <v>EVER</v>
          </cell>
          <cell r="E15" t="str">
            <v>EVER1</v>
          </cell>
          <cell r="F15" t="str">
            <v>Everglades NP</v>
          </cell>
          <cell r="G15" t="str">
            <v>EVER1</v>
          </cell>
          <cell r="H15">
            <v>25.391000699999999</v>
          </cell>
          <cell r="I15">
            <v>-80.680603000000005</v>
          </cell>
          <cell r="J15">
            <v>11.6851044</v>
          </cell>
          <cell r="K15">
            <v>5.2187224820000004</v>
          </cell>
          <cell r="L15">
            <v>11.232950000000001</v>
          </cell>
          <cell r="M15">
            <v>9.0985516327999996</v>
          </cell>
          <cell r="N15">
            <v>10.63</v>
          </cell>
          <cell r="O15">
            <v>-1.5314483672000012</v>
          </cell>
          <cell r="P15">
            <v>22.30473168</v>
          </cell>
          <cell r="Q15">
            <v>12.14902728</v>
          </cell>
          <cell r="R15">
            <v>18.149999999999999</v>
          </cell>
          <cell r="S15">
            <v>18.242449919999999</v>
          </cell>
          <cell r="T15">
            <v>17.2</v>
          </cell>
          <cell r="U15">
            <v>1.0424499199999993</v>
          </cell>
          <cell r="V15">
            <v>19.54</v>
          </cell>
          <cell r="W15">
            <v>8.34</v>
          </cell>
          <cell r="X15">
            <v>16.3</v>
          </cell>
          <cell r="Y15">
            <v>15.059999999999999</v>
          </cell>
          <cell r="Z15">
            <v>15.5</v>
          </cell>
          <cell r="AA15">
            <v>-0.44000000000000128</v>
          </cell>
          <cell r="AB15" t="str">
            <v>FL</v>
          </cell>
        </row>
        <row r="16">
          <cell r="D16" t="str">
            <v>SAMA</v>
          </cell>
          <cell r="E16" t="str">
            <v>SAMA1</v>
          </cell>
          <cell r="F16" t="str">
            <v>St. Marks</v>
          </cell>
          <cell r="G16" t="str">
            <v>SAMA1</v>
          </cell>
          <cell r="H16">
            <v>30.0925999</v>
          </cell>
          <cell r="I16">
            <v>-84.161399799999998</v>
          </cell>
          <cell r="J16">
            <v>14.306545229999999</v>
          </cell>
          <cell r="K16">
            <v>5.3885085090000002</v>
          </cell>
          <cell r="L16">
            <v>13.3437</v>
          </cell>
          <cell r="M16">
            <v>10.739330541599999</v>
          </cell>
          <cell r="N16">
            <v>11.43</v>
          </cell>
          <cell r="O16">
            <v>-0.69066945840000038</v>
          </cell>
          <cell r="P16">
            <v>26.305588669999999</v>
          </cell>
          <cell r="Q16">
            <v>11.670055680000001</v>
          </cell>
          <cell r="R16">
            <v>22.23</v>
          </cell>
          <cell r="S16">
            <v>20.451375473999999</v>
          </cell>
          <cell r="T16">
            <v>18.45</v>
          </cell>
          <cell r="U16">
            <v>2.0013754739999996</v>
          </cell>
          <cell r="V16">
            <v>24.3</v>
          </cell>
          <cell r="W16">
            <v>9.19</v>
          </cell>
          <cell r="X16">
            <v>20.11</v>
          </cell>
          <cell r="Y16">
            <v>18.256</v>
          </cell>
          <cell r="Z16">
            <v>16.29</v>
          </cell>
          <cell r="AA16">
            <v>1.9660000000000011</v>
          </cell>
          <cell r="AB16" t="str">
            <v>FL</v>
          </cell>
        </row>
        <row r="17">
          <cell r="D17" t="str">
            <v>COHU</v>
          </cell>
          <cell r="E17" t="str">
            <v>COHU1</v>
          </cell>
          <cell r="F17" t="str">
            <v>Cohutta Wilderness</v>
          </cell>
          <cell r="G17" t="str">
            <v>COHU1</v>
          </cell>
          <cell r="H17">
            <v>34.785198200000004</v>
          </cell>
          <cell r="I17">
            <v>-84.626503</v>
          </cell>
          <cell r="J17">
            <v>13.73312868</v>
          </cell>
          <cell r="K17">
            <v>4.3160945140000004</v>
          </cell>
          <cell r="L17">
            <v>10.93942</v>
          </cell>
          <cell r="M17">
            <v>9.9663150135999992</v>
          </cell>
          <cell r="N17">
            <v>8.8000000000000007</v>
          </cell>
          <cell r="O17">
            <v>1.1663150135999985</v>
          </cell>
          <cell r="P17">
            <v>30.253373929999999</v>
          </cell>
          <cell r="Q17">
            <v>10.77801614</v>
          </cell>
          <cell r="R17">
            <v>22.71</v>
          </cell>
          <cell r="S17">
            <v>22.463230813999999</v>
          </cell>
          <cell r="T17">
            <v>16.98</v>
          </cell>
          <cell r="U17">
            <v>5.4832308139999988</v>
          </cell>
          <cell r="V17">
            <v>28.85</v>
          </cell>
          <cell r="W17">
            <v>9.52</v>
          </cell>
          <cell r="X17">
            <v>21.19</v>
          </cell>
          <cell r="Y17">
            <v>21.118000000000002</v>
          </cell>
          <cell r="Z17">
            <v>14.29</v>
          </cell>
          <cell r="AA17">
            <v>6.828000000000003</v>
          </cell>
          <cell r="AB17" t="str">
            <v>GA</v>
          </cell>
        </row>
        <row r="18">
          <cell r="D18" t="str">
            <v>OKEF</v>
          </cell>
          <cell r="E18" t="str">
            <v>OKEF1</v>
          </cell>
          <cell r="F18" t="str">
            <v>Okefenokee</v>
          </cell>
          <cell r="G18" t="str">
            <v>OKEF1</v>
          </cell>
          <cell r="H18">
            <v>30.740499499999999</v>
          </cell>
          <cell r="I18">
            <v>-82.128303500000001</v>
          </cell>
          <cell r="J18">
            <v>15.22900928</v>
          </cell>
          <cell r="K18">
            <v>5.4223031739999996</v>
          </cell>
          <cell r="L18">
            <v>13.34282</v>
          </cell>
          <cell r="M18">
            <v>11.3063268376</v>
          </cell>
          <cell r="N18">
            <v>11.41</v>
          </cell>
          <cell r="O18">
            <v>-0.1036731623999998</v>
          </cell>
          <cell r="P18">
            <v>27.133904730000001</v>
          </cell>
          <cell r="Q18">
            <v>11.439691549999999</v>
          </cell>
          <cell r="R18">
            <v>22.76</v>
          </cell>
          <cell r="S18">
            <v>20.856219457999998</v>
          </cell>
          <cell r="T18">
            <v>18.73</v>
          </cell>
          <cell r="U18">
            <v>2.1262194579999978</v>
          </cell>
          <cell r="V18">
            <v>25.34</v>
          </cell>
          <cell r="W18">
            <v>9.4700000000000006</v>
          </cell>
          <cell r="X18">
            <v>20.7</v>
          </cell>
          <cell r="Y18">
            <v>18.991999999999997</v>
          </cell>
          <cell r="Z18">
            <v>16.66</v>
          </cell>
          <cell r="AA18">
            <v>2.3319999999999972</v>
          </cell>
          <cell r="AB18" t="str">
            <v>GA</v>
          </cell>
        </row>
        <row r="19">
          <cell r="D19" t="str">
            <v>WOLF</v>
          </cell>
          <cell r="E19" t="str">
            <v>OKEF1</v>
          </cell>
          <cell r="F19" t="str">
            <v>Wolf Island</v>
          </cell>
          <cell r="G19" t="str">
            <v>OKEF1</v>
          </cell>
          <cell r="H19">
            <v>30.740499499999999</v>
          </cell>
          <cell r="I19">
            <v>-82.128303500000001</v>
          </cell>
          <cell r="J19">
            <v>15.22900928</v>
          </cell>
          <cell r="K19">
            <v>5.4223031739999996</v>
          </cell>
          <cell r="L19">
            <v>13.34282</v>
          </cell>
          <cell r="M19">
            <v>11.3063268376</v>
          </cell>
          <cell r="N19">
            <v>11.41</v>
          </cell>
          <cell r="O19">
            <v>-0.1036731623999998</v>
          </cell>
          <cell r="P19">
            <v>27.133904730000001</v>
          </cell>
          <cell r="Q19">
            <v>11.439691549999999</v>
          </cell>
          <cell r="R19">
            <v>22.76</v>
          </cell>
          <cell r="S19">
            <v>20.856219457999998</v>
          </cell>
          <cell r="T19">
            <v>18.73</v>
          </cell>
          <cell r="U19">
            <v>2.1262194579999978</v>
          </cell>
          <cell r="V19">
            <v>25.34</v>
          </cell>
          <cell r="W19">
            <v>9.4700000000000006</v>
          </cell>
          <cell r="X19">
            <v>20.7</v>
          </cell>
          <cell r="Y19">
            <v>18.991999999999997</v>
          </cell>
          <cell r="Z19">
            <v>16.66</v>
          </cell>
          <cell r="AA19">
            <v>2.3319999999999972</v>
          </cell>
          <cell r="AB19" t="str">
            <v>GA</v>
          </cell>
        </row>
        <row r="20">
          <cell r="D20" t="str">
            <v>MACA</v>
          </cell>
          <cell r="E20" t="str">
            <v>MACA1</v>
          </cell>
          <cell r="F20" t="str">
            <v>Mammoth Cave NP</v>
          </cell>
          <cell r="G20" t="str">
            <v>MACA1</v>
          </cell>
          <cell r="H20">
            <v>37.131801600000003</v>
          </cell>
          <cell r="I20">
            <v>-86.147903400000004</v>
          </cell>
          <cell r="J20">
            <v>16.509900009999999</v>
          </cell>
          <cell r="K20">
            <v>4.9902901550000003</v>
          </cell>
          <cell r="L20">
            <v>13.69204</v>
          </cell>
          <cell r="M20">
            <v>11.902056068</v>
          </cell>
          <cell r="N20">
            <v>11.4</v>
          </cell>
          <cell r="O20">
            <v>0.50205606799999991</v>
          </cell>
          <cell r="P20">
            <v>31.372050689999998</v>
          </cell>
          <cell r="Q20">
            <v>11.082963960000001</v>
          </cell>
          <cell r="R20">
            <v>25.09</v>
          </cell>
          <cell r="S20">
            <v>23.256415997999998</v>
          </cell>
          <cell r="T20">
            <v>18.68</v>
          </cell>
          <cell r="U20">
            <v>4.5764159979999981</v>
          </cell>
          <cell r="V20">
            <v>29.83</v>
          </cell>
          <cell r="W20">
            <v>9.7899999999999991</v>
          </cell>
          <cell r="X20">
            <v>24.04</v>
          </cell>
          <cell r="Y20">
            <v>21.814</v>
          </cell>
          <cell r="Z20">
            <v>18.29</v>
          </cell>
          <cell r="AA20">
            <v>3.5240000000000009</v>
          </cell>
          <cell r="AB20" t="str">
            <v>KY</v>
          </cell>
        </row>
        <row r="21">
          <cell r="D21" t="str">
            <v>ACAD</v>
          </cell>
          <cell r="E21" t="str">
            <v>ACAD1</v>
          </cell>
          <cell r="F21" t="str">
            <v>Acadia NP</v>
          </cell>
          <cell r="G21" t="str">
            <v>ACAD1</v>
          </cell>
          <cell r="H21">
            <v>44.3771019</v>
          </cell>
          <cell r="I21">
            <v>-68.2610016</v>
          </cell>
          <cell r="J21">
            <v>8.7727819460000003</v>
          </cell>
          <cell r="K21">
            <v>4.655779034</v>
          </cell>
          <cell r="L21">
            <v>7.02121</v>
          </cell>
          <cell r="M21">
            <v>7.1259807812000009</v>
          </cell>
          <cell r="N21">
            <v>6.7</v>
          </cell>
          <cell r="O21">
            <v>0.42598078120000071</v>
          </cell>
          <cell r="P21">
            <v>22.891257070000002</v>
          </cell>
          <cell r="Q21">
            <v>12.43123226</v>
          </cell>
          <cell r="R21">
            <v>17.93</v>
          </cell>
          <cell r="S21">
            <v>18.707247146</v>
          </cell>
          <cell r="T21">
            <v>15.34</v>
          </cell>
          <cell r="U21">
            <v>3.3672471460000004</v>
          </cell>
          <cell r="V21">
            <v>22.01</v>
          </cell>
          <cell r="W21">
            <v>10.39</v>
          </cell>
          <cell r="X21">
            <v>16.84</v>
          </cell>
          <cell r="Y21">
            <v>17.362000000000002</v>
          </cell>
          <cell r="Z21">
            <v>14.51</v>
          </cell>
          <cell r="AA21">
            <v>2.8520000000000021</v>
          </cell>
          <cell r="AB21" t="str">
            <v>ME</v>
          </cell>
        </row>
        <row r="22">
          <cell r="D22" t="str">
            <v>MOOS</v>
          </cell>
          <cell r="E22" t="str">
            <v>MOOS1</v>
          </cell>
          <cell r="F22" t="str">
            <v>Moosehorn</v>
          </cell>
          <cell r="G22" t="str">
            <v>MOOS1</v>
          </cell>
          <cell r="H22">
            <v>45.125900299999998</v>
          </cell>
          <cell r="I22">
            <v>-67.266098</v>
          </cell>
          <cell r="J22">
            <v>9.1535694789999997</v>
          </cell>
          <cell r="K22">
            <v>5.0137959260000002</v>
          </cell>
          <cell r="L22">
            <v>6.7054999999999998</v>
          </cell>
          <cell r="M22">
            <v>7.4976600577999992</v>
          </cell>
          <cell r="N22">
            <v>6.61</v>
          </cell>
          <cell r="O22">
            <v>0.8876600577999989</v>
          </cell>
          <cell r="P22">
            <v>21.721282039999998</v>
          </cell>
          <cell r="Q22">
            <v>12.007248069999999</v>
          </cell>
          <cell r="R22">
            <v>16.84</v>
          </cell>
          <cell r="S22">
            <v>17.835668452</v>
          </cell>
          <cell r="T22">
            <v>14.82</v>
          </cell>
          <cell r="U22">
            <v>3.0156684519999999</v>
          </cell>
          <cell r="V22">
            <v>20.66</v>
          </cell>
          <cell r="W22">
            <v>9.9700000000000006</v>
          </cell>
          <cell r="X22">
            <v>15.8</v>
          </cell>
          <cell r="Y22">
            <v>16.384</v>
          </cell>
          <cell r="Z22">
            <v>13.98</v>
          </cell>
          <cell r="AA22">
            <v>2.4039999999999999</v>
          </cell>
          <cell r="AB22" t="str">
            <v>ME</v>
          </cell>
        </row>
        <row r="23">
          <cell r="D23" t="str">
            <v>ROCA</v>
          </cell>
          <cell r="E23" t="str">
            <v>MOOS1</v>
          </cell>
          <cell r="F23" t="str">
            <v>Roosevelt Campobello International Park</v>
          </cell>
          <cell r="G23" t="str">
            <v>MOOS1</v>
          </cell>
          <cell r="H23">
            <v>45.125900299999998</v>
          </cell>
          <cell r="I23">
            <v>-67.266098</v>
          </cell>
          <cell r="J23">
            <v>9.1535694789999997</v>
          </cell>
          <cell r="K23">
            <v>5.0137959260000002</v>
          </cell>
          <cell r="L23">
            <v>6.7054999999999998</v>
          </cell>
          <cell r="M23">
            <v>7.4976600577999992</v>
          </cell>
          <cell r="N23">
            <v>6.61</v>
          </cell>
          <cell r="O23">
            <v>0.8876600577999989</v>
          </cell>
          <cell r="P23">
            <v>21.721282039999998</v>
          </cell>
          <cell r="Q23">
            <v>12.007248069999999</v>
          </cell>
          <cell r="R23">
            <v>16.84</v>
          </cell>
          <cell r="S23">
            <v>17.835668452</v>
          </cell>
          <cell r="T23">
            <v>14.82</v>
          </cell>
          <cell r="U23">
            <v>3.0156684519999999</v>
          </cell>
          <cell r="V23">
            <v>20.66</v>
          </cell>
          <cell r="W23">
            <v>9.9700000000000006</v>
          </cell>
          <cell r="X23">
            <v>15.8</v>
          </cell>
          <cell r="Y23">
            <v>16.384</v>
          </cell>
          <cell r="Z23">
            <v>13.98</v>
          </cell>
          <cell r="AA23">
            <v>2.4039999999999999</v>
          </cell>
          <cell r="AB23" t="str">
            <v>ME</v>
          </cell>
        </row>
        <row r="24">
          <cell r="D24" t="str">
            <v>ISLE</v>
          </cell>
          <cell r="E24" t="str">
            <v>ISLE1</v>
          </cell>
          <cell r="F24" t="str">
            <v>Isle Royale NP</v>
          </cell>
          <cell r="G24" t="str">
            <v>ISLE1</v>
          </cell>
          <cell r="H24">
            <v>47.459598499999998</v>
          </cell>
          <cell r="I24">
            <v>-88.149101299999998</v>
          </cell>
          <cell r="J24">
            <v>6.7695534720000001</v>
          </cell>
          <cell r="K24">
            <v>3.7194806759999999</v>
          </cell>
          <cell r="L24">
            <v>5.3985000000000003</v>
          </cell>
          <cell r="M24">
            <v>5.5495243535999998</v>
          </cell>
          <cell r="N24">
            <v>5.25</v>
          </cell>
          <cell r="O24">
            <v>0.29952435359999985</v>
          </cell>
          <cell r="P24">
            <v>20.737258959999998</v>
          </cell>
          <cell r="Q24">
            <v>12.366831940000001</v>
          </cell>
          <cell r="R24">
            <v>18.920000000000002</v>
          </cell>
          <cell r="S24">
            <v>17.389088151999999</v>
          </cell>
          <cell r="T24">
            <v>15.41</v>
          </cell>
          <cell r="U24">
            <v>1.9790881519999992</v>
          </cell>
          <cell r="V24">
            <v>19.53</v>
          </cell>
          <cell r="W24">
            <v>10.15</v>
          </cell>
          <cell r="X24">
            <v>17.63</v>
          </cell>
          <cell r="Y24">
            <v>15.778</v>
          </cell>
          <cell r="Z24">
            <v>14.45</v>
          </cell>
          <cell r="AA24">
            <v>1.3280000000000012</v>
          </cell>
          <cell r="AB24" t="str">
            <v>MI</v>
          </cell>
        </row>
        <row r="25">
          <cell r="D25" t="str">
            <v>SENE</v>
          </cell>
          <cell r="E25" t="str">
            <v>SENE1</v>
          </cell>
          <cell r="F25" t="str">
            <v>Seney</v>
          </cell>
          <cell r="G25" t="str">
            <v>SENE1</v>
          </cell>
          <cell r="H25">
            <v>46.288898500000002</v>
          </cell>
          <cell r="I25">
            <v>-85.950302100000002</v>
          </cell>
          <cell r="J25">
            <v>7.1423390800000002</v>
          </cell>
          <cell r="K25">
            <v>3.7377936439999999</v>
          </cell>
          <cell r="L25">
            <v>5.5140099999999999</v>
          </cell>
          <cell r="M25">
            <v>5.7805209056000004</v>
          </cell>
          <cell r="N25">
            <v>5.33</v>
          </cell>
          <cell r="O25">
            <v>0.45052090560000035</v>
          </cell>
          <cell r="P25">
            <v>24.163883949999999</v>
          </cell>
          <cell r="Q25">
            <v>12.65211446</v>
          </cell>
          <cell r="R25">
            <v>20.56</v>
          </cell>
          <cell r="S25">
            <v>19.559176153999999</v>
          </cell>
          <cell r="T25">
            <v>16.739999999999998</v>
          </cell>
          <cell r="U25">
            <v>2.8191761540000009</v>
          </cell>
          <cell r="V25">
            <v>23.62</v>
          </cell>
          <cell r="W25">
            <v>11.11</v>
          </cell>
          <cell r="X25">
            <v>19.84</v>
          </cell>
          <cell r="Y25">
            <v>18.616</v>
          </cell>
          <cell r="Z25">
            <v>16.27</v>
          </cell>
          <cell r="AA25">
            <v>2.3460000000000001</v>
          </cell>
          <cell r="AB25" t="str">
            <v>MI</v>
          </cell>
        </row>
        <row r="26">
          <cell r="D26" t="str">
            <v>BOWA</v>
          </cell>
          <cell r="E26" t="str">
            <v>BOWA1</v>
          </cell>
          <cell r="F26" t="str">
            <v>Boundary Waters Canoe Area</v>
          </cell>
          <cell r="G26" t="str">
            <v>BOWA1</v>
          </cell>
          <cell r="H26">
            <v>47.946601899999997</v>
          </cell>
          <cell r="I26">
            <v>-91.495498699999999</v>
          </cell>
          <cell r="J26">
            <v>6.4325606530000004</v>
          </cell>
          <cell r="K26">
            <v>3.4234073220000001</v>
          </cell>
          <cell r="L26">
            <v>4.85534</v>
          </cell>
          <cell r="M26">
            <v>5.2288993206000001</v>
          </cell>
          <cell r="N26">
            <v>4.75</v>
          </cell>
          <cell r="O26">
            <v>0.47889932060000007</v>
          </cell>
          <cell r="P26">
            <v>19.59049778</v>
          </cell>
          <cell r="Q26">
            <v>11.611953379999999</v>
          </cell>
          <cell r="R26">
            <v>18.82</v>
          </cell>
          <cell r="S26">
            <v>16.39908002</v>
          </cell>
          <cell r="T26">
            <v>16.3</v>
          </cell>
          <cell r="U26">
            <v>9.9080019999998825E-2</v>
          </cell>
          <cell r="V26">
            <v>18.95</v>
          </cell>
          <cell r="W26">
            <v>9.11</v>
          </cell>
          <cell r="X26">
            <v>16.43</v>
          </cell>
          <cell r="Y26">
            <v>15.013999999999999</v>
          </cell>
          <cell r="Z26">
            <v>13.44</v>
          </cell>
          <cell r="AA26">
            <v>1.5739999999999998</v>
          </cell>
          <cell r="AB26" t="str">
            <v>MN</v>
          </cell>
        </row>
        <row r="27">
          <cell r="D27" t="str">
            <v>HEGL</v>
          </cell>
          <cell r="E27" t="str">
            <v>HEGL1</v>
          </cell>
          <cell r="F27" t="str">
            <v>Hercules-Glades Wilderness</v>
          </cell>
          <cell r="G27" t="str">
            <v>HEGL1</v>
          </cell>
          <cell r="H27">
            <v>36.613799999999998</v>
          </cell>
          <cell r="I27">
            <v>-92.922096300000007</v>
          </cell>
          <cell r="J27">
            <v>12.83857458</v>
          </cell>
          <cell r="K27">
            <v>4.6877550750000001</v>
          </cell>
          <cell r="L27">
            <v>10.96317</v>
          </cell>
          <cell r="M27">
            <v>9.5782467780000005</v>
          </cell>
          <cell r="N27">
            <v>9.36</v>
          </cell>
          <cell r="O27">
            <v>0.21824677800000103</v>
          </cell>
          <cell r="P27">
            <v>26.7490953</v>
          </cell>
          <cell r="Q27">
            <v>11.3020441</v>
          </cell>
          <cell r="R27">
            <v>22.89</v>
          </cell>
          <cell r="S27">
            <v>20.570274820000002</v>
          </cell>
          <cell r="T27">
            <v>18.95</v>
          </cell>
          <cell r="U27">
            <v>1.6202748200000023</v>
          </cell>
          <cell r="V27">
            <v>25.167000000000002</v>
          </cell>
          <cell r="W27">
            <v>9.3000000000000007</v>
          </cell>
          <cell r="X27">
            <v>21.63</v>
          </cell>
          <cell r="Y27">
            <v>18.8202</v>
          </cell>
          <cell r="Z27">
            <v>17.62</v>
          </cell>
          <cell r="AA27">
            <v>1.2001999999999988</v>
          </cell>
          <cell r="AB27" t="str">
            <v>MO</v>
          </cell>
        </row>
        <row r="28">
          <cell r="D28" t="str">
            <v>MING</v>
          </cell>
          <cell r="E28" t="str">
            <v>MING1</v>
          </cell>
          <cell r="F28" t="str">
            <v>Mingo</v>
          </cell>
          <cell r="G28" t="str">
            <v>MING1</v>
          </cell>
          <cell r="H28">
            <v>36.971698799999999</v>
          </cell>
          <cell r="I28">
            <v>-90.143203700000001</v>
          </cell>
          <cell r="J28">
            <v>14.31949567</v>
          </cell>
          <cell r="K28">
            <v>5.3511232629999999</v>
          </cell>
          <cell r="L28">
            <v>12.467090000000001</v>
          </cell>
          <cell r="M28">
            <v>10.7321467072</v>
          </cell>
          <cell r="N28">
            <v>10.64</v>
          </cell>
          <cell r="O28">
            <v>9.2146707199999511E-2</v>
          </cell>
          <cell r="P28">
            <v>28.418630360000002</v>
          </cell>
          <cell r="Q28">
            <v>11.62201172</v>
          </cell>
          <cell r="R28">
            <v>24.31</v>
          </cell>
          <cell r="S28">
            <v>21.699982904000002</v>
          </cell>
          <cell r="T28">
            <v>20.350000000000001</v>
          </cell>
          <cell r="U28">
            <v>1.3499829040000009</v>
          </cell>
          <cell r="V28">
            <v>26.6</v>
          </cell>
          <cell r="W28">
            <v>9.2799999999999994</v>
          </cell>
          <cell r="X28">
            <v>22.59</v>
          </cell>
          <cell r="Y28">
            <v>19.672000000000001</v>
          </cell>
          <cell r="Z28">
            <v>18.510000000000002</v>
          </cell>
          <cell r="AA28">
            <v>1.161999999999999</v>
          </cell>
          <cell r="AB28" t="str">
            <v>MO</v>
          </cell>
        </row>
        <row r="29">
          <cell r="D29" t="str">
            <v>MELA</v>
          </cell>
          <cell r="E29" t="str">
            <v>MELA1</v>
          </cell>
          <cell r="F29" t="str">
            <v>Medicine Lake</v>
          </cell>
          <cell r="G29" t="str">
            <v>MELA1</v>
          </cell>
          <cell r="H29">
            <v>48.487098699999997</v>
          </cell>
          <cell r="I29">
            <v>-104.4757</v>
          </cell>
          <cell r="J29">
            <v>7.2570762359999996</v>
          </cell>
          <cell r="K29">
            <v>2.9600967439999999</v>
          </cell>
          <cell r="L29">
            <v>6.5578200000000004</v>
          </cell>
          <cell r="M29">
            <v>5.5382844391999999</v>
          </cell>
          <cell r="N29">
            <v>6.28</v>
          </cell>
          <cell r="O29">
            <v>-0.74171556080000034</v>
          </cell>
          <cell r="P29">
            <v>17.715791899999999</v>
          </cell>
          <cell r="Q29">
            <v>7.8935282210000004</v>
          </cell>
          <cell r="R29">
            <v>17.98</v>
          </cell>
          <cell r="S29">
            <v>13.786886428399999</v>
          </cell>
          <cell r="T29">
            <v>16.71</v>
          </cell>
          <cell r="U29">
            <v>-2.9231135716000018</v>
          </cell>
          <cell r="V29">
            <v>16.63</v>
          </cell>
          <cell r="W29">
            <v>5.95</v>
          </cell>
          <cell r="X29">
            <v>16.59</v>
          </cell>
          <cell r="Y29">
            <v>12.357999999999999</v>
          </cell>
          <cell r="Z29">
            <v>15.29</v>
          </cell>
          <cell r="AA29">
            <v>-2.9320000000000004</v>
          </cell>
          <cell r="AB29" t="str">
            <v>MT</v>
          </cell>
        </row>
        <row r="30">
          <cell r="D30" t="str">
            <v>ULBE</v>
          </cell>
          <cell r="E30" t="str">
            <v>ULBE1</v>
          </cell>
          <cell r="F30" t="str">
            <v>UL Bend</v>
          </cell>
          <cell r="G30" t="str">
            <v>ULBE1</v>
          </cell>
          <cell r="H30">
            <v>47.582298299999998</v>
          </cell>
          <cell r="I30">
            <v>-108.71959699999999</v>
          </cell>
          <cell r="J30">
            <v>4.749376764</v>
          </cell>
          <cell r="K30">
            <v>2.4534309959999998</v>
          </cell>
          <cell r="L30">
            <v>4.0344300000000004</v>
          </cell>
          <cell r="M30">
            <v>3.8309984567999997</v>
          </cell>
          <cell r="N30">
            <v>3.85</v>
          </cell>
          <cell r="O30">
            <v>-1.9001543200000359E-2</v>
          </cell>
          <cell r="P30">
            <v>15.135413270000001</v>
          </cell>
          <cell r="Q30">
            <v>8.1592127310000002</v>
          </cell>
          <cell r="R30">
            <v>14.11</v>
          </cell>
          <cell r="S30">
            <v>12.3449330544</v>
          </cell>
          <cell r="T30">
            <v>13.49</v>
          </cell>
          <cell r="U30">
            <v>-1.1450669456</v>
          </cell>
          <cell r="V30">
            <v>12.76</v>
          </cell>
          <cell r="W30">
            <v>5.87</v>
          </cell>
          <cell r="X30">
            <v>11.9</v>
          </cell>
          <cell r="Y30">
            <v>10.004</v>
          </cell>
          <cell r="Z30">
            <v>11.11</v>
          </cell>
          <cell r="AA30">
            <v>-1.1059999999999999</v>
          </cell>
          <cell r="AB30" t="str">
            <v>MT</v>
          </cell>
        </row>
        <row r="31">
          <cell r="D31" t="str">
            <v>LIGO</v>
          </cell>
          <cell r="E31" t="str">
            <v>LIGO1</v>
          </cell>
          <cell r="F31" t="str">
            <v>Linville Gorge Wilderness</v>
          </cell>
          <cell r="G31" t="str">
            <v>LIGO1</v>
          </cell>
          <cell r="H31">
            <v>35.9723015</v>
          </cell>
          <cell r="I31">
            <v>-81.933097799999999</v>
          </cell>
          <cell r="J31">
            <v>11.10817144</v>
          </cell>
          <cell r="K31">
            <v>4.071780435</v>
          </cell>
          <cell r="L31">
            <v>9.7025400000000008</v>
          </cell>
          <cell r="M31">
            <v>8.2936150379999987</v>
          </cell>
          <cell r="N31">
            <v>8</v>
          </cell>
          <cell r="O31">
            <v>0.29361503799999866</v>
          </cell>
          <cell r="P31">
            <v>28.77348409</v>
          </cell>
          <cell r="Q31">
            <v>11.22282768</v>
          </cell>
          <cell r="R31">
            <v>21.6</v>
          </cell>
          <cell r="S31">
            <v>21.753221526000001</v>
          </cell>
          <cell r="T31">
            <v>15.53</v>
          </cell>
          <cell r="U31">
            <v>6.2232215260000014</v>
          </cell>
          <cell r="V31">
            <v>28.05</v>
          </cell>
          <cell r="W31">
            <v>9.6999999999999993</v>
          </cell>
          <cell r="X31">
            <v>20.39</v>
          </cell>
          <cell r="Y31">
            <v>20.71</v>
          </cell>
          <cell r="Z31">
            <v>13.6</v>
          </cell>
          <cell r="AA31">
            <v>7.1100000000000012</v>
          </cell>
          <cell r="AB31" t="str">
            <v>NC</v>
          </cell>
        </row>
        <row r="32">
          <cell r="D32" t="str">
            <v>SWAN</v>
          </cell>
          <cell r="E32" t="str">
            <v>SWAN1</v>
          </cell>
          <cell r="F32" t="str">
            <v>Swanquarter</v>
          </cell>
          <cell r="G32" t="str">
            <v>SWAN1</v>
          </cell>
          <cell r="H32">
            <v>35.451000200000003</v>
          </cell>
          <cell r="I32">
            <v>-76.207496599999999</v>
          </cell>
          <cell r="J32">
            <v>11.98924834</v>
          </cell>
          <cell r="K32">
            <v>5.4586105700000003</v>
          </cell>
          <cell r="L32">
            <v>11.76275</v>
          </cell>
          <cell r="M32">
            <v>9.3769932320000002</v>
          </cell>
          <cell r="N32">
            <v>10.67</v>
          </cell>
          <cell r="O32">
            <v>-1.2930067679999997</v>
          </cell>
          <cell r="P32">
            <v>24.74495413</v>
          </cell>
          <cell r="Q32">
            <v>11.54805348</v>
          </cell>
          <cell r="R32">
            <v>21.92</v>
          </cell>
          <cell r="S32">
            <v>19.466193869999998</v>
          </cell>
          <cell r="T32">
            <v>17.37</v>
          </cell>
          <cell r="U32">
            <v>2.0961938699999969</v>
          </cell>
          <cell r="V32">
            <v>24.4</v>
          </cell>
          <cell r="W32">
            <v>9.7899999999999991</v>
          </cell>
          <cell r="X32">
            <v>19.760000000000002</v>
          </cell>
          <cell r="Y32">
            <v>18.555999999999997</v>
          </cell>
          <cell r="Z32">
            <v>14.88</v>
          </cell>
          <cell r="AA32">
            <v>3.6759999999999966</v>
          </cell>
          <cell r="AB32" t="str">
            <v>NC</v>
          </cell>
        </row>
        <row r="33">
          <cell r="D33" t="str">
            <v>THRO</v>
          </cell>
          <cell r="E33" t="str">
            <v>THRO1</v>
          </cell>
          <cell r="F33" t="str">
            <v>Theodore Roosevelt NP</v>
          </cell>
          <cell r="G33" t="str">
            <v>THRO1</v>
          </cell>
          <cell r="H33">
            <v>46.894798299999998</v>
          </cell>
          <cell r="I33">
            <v>-103.377701</v>
          </cell>
          <cell r="J33">
            <v>7.7624463239999999</v>
          </cell>
          <cell r="K33">
            <v>3.0449032599999999</v>
          </cell>
          <cell r="L33">
            <v>6.3793899999999999</v>
          </cell>
          <cell r="M33">
            <v>5.8754290983999997</v>
          </cell>
          <cell r="N33">
            <v>6.06</v>
          </cell>
          <cell r="O33">
            <v>-0.18457090159999989</v>
          </cell>
          <cell r="P33">
            <v>17.8027713</v>
          </cell>
          <cell r="Q33">
            <v>7.7983045430000004</v>
          </cell>
          <cell r="R33">
            <v>16.96</v>
          </cell>
          <cell r="S33">
            <v>13.800984597199999</v>
          </cell>
          <cell r="T33">
            <v>15.48</v>
          </cell>
          <cell r="U33">
            <v>-1.6790154028000011</v>
          </cell>
          <cell r="V33">
            <v>16.350000000000001</v>
          </cell>
          <cell r="W33">
            <v>5.96</v>
          </cell>
          <cell r="X33">
            <v>15.71</v>
          </cell>
          <cell r="Y33">
            <v>12.194000000000003</v>
          </cell>
          <cell r="Z33">
            <v>14.16</v>
          </cell>
          <cell r="AA33">
            <v>-1.9659999999999975</v>
          </cell>
          <cell r="AB33" t="str">
            <v>ND</v>
          </cell>
        </row>
        <row r="34">
          <cell r="D34" t="str">
            <v>GRGU</v>
          </cell>
          <cell r="E34" t="str">
            <v>GRGU1</v>
          </cell>
          <cell r="F34" t="str">
            <v>Great Gulf Wilderness</v>
          </cell>
          <cell r="G34" t="str">
            <v>GRGU1</v>
          </cell>
          <cell r="H34">
            <v>44.308200800000002</v>
          </cell>
          <cell r="I34">
            <v>-71.217697099999995</v>
          </cell>
          <cell r="J34">
            <v>7.6612442339999998</v>
          </cell>
          <cell r="K34">
            <v>3.7277275909999998</v>
          </cell>
          <cell r="L34">
            <v>5.8667400000000001</v>
          </cell>
          <cell r="M34">
            <v>6.0878375768000002</v>
          </cell>
          <cell r="N34">
            <v>5.37</v>
          </cell>
          <cell r="O34">
            <v>0.71783757680000004</v>
          </cell>
          <cell r="P34">
            <v>22.819530360000002</v>
          </cell>
          <cell r="Q34">
            <v>11.991353800000001</v>
          </cell>
          <cell r="R34">
            <v>16.66</v>
          </cell>
          <cell r="S34">
            <v>18.488259736</v>
          </cell>
          <cell r="T34">
            <v>13.01</v>
          </cell>
          <cell r="U34">
            <v>5.478259736</v>
          </cell>
          <cell r="V34">
            <v>21.93</v>
          </cell>
          <cell r="W34">
            <v>9.7799999999999994</v>
          </cell>
          <cell r="X34">
            <v>15.43</v>
          </cell>
          <cell r="Y34">
            <v>17.07</v>
          </cell>
          <cell r="Z34">
            <v>11.86</v>
          </cell>
          <cell r="AA34">
            <v>5.2100000000000009</v>
          </cell>
          <cell r="AB34" t="str">
            <v>NH</v>
          </cell>
        </row>
        <row r="35">
          <cell r="D35" t="str">
            <v>PRRA</v>
          </cell>
          <cell r="E35" t="str">
            <v>GRGU1</v>
          </cell>
          <cell r="F35" t="str">
            <v>Presidential Range-Dry River Wilderness</v>
          </cell>
          <cell r="G35" t="str">
            <v>GRGU1</v>
          </cell>
          <cell r="H35">
            <v>44.308200800000002</v>
          </cell>
          <cell r="I35">
            <v>-71.217697099999995</v>
          </cell>
          <cell r="J35">
            <v>7.6612442339999998</v>
          </cell>
          <cell r="K35">
            <v>3.7277275909999998</v>
          </cell>
          <cell r="L35">
            <v>5.8667400000000001</v>
          </cell>
          <cell r="M35">
            <v>6.0878375768000002</v>
          </cell>
          <cell r="N35">
            <v>5.37</v>
          </cell>
          <cell r="O35">
            <v>0.71783757680000004</v>
          </cell>
          <cell r="P35">
            <v>22.819530360000002</v>
          </cell>
          <cell r="Q35">
            <v>11.991353800000001</v>
          </cell>
          <cell r="R35">
            <v>16.66</v>
          </cell>
          <cell r="S35">
            <v>18.488259736</v>
          </cell>
          <cell r="T35">
            <v>13.01</v>
          </cell>
          <cell r="U35">
            <v>5.478259736</v>
          </cell>
          <cell r="V35">
            <v>21.93</v>
          </cell>
          <cell r="W35">
            <v>9.7799999999999994</v>
          </cell>
          <cell r="X35">
            <v>15.43</v>
          </cell>
          <cell r="Y35">
            <v>17.07</v>
          </cell>
          <cell r="Z35">
            <v>11.86</v>
          </cell>
          <cell r="AA35">
            <v>5.2100000000000009</v>
          </cell>
          <cell r="AB35" t="str">
            <v>NH</v>
          </cell>
        </row>
        <row r="36">
          <cell r="D36" t="str">
            <v>BRIG</v>
          </cell>
          <cell r="E36" t="str">
            <v>BRIG1</v>
          </cell>
          <cell r="F36" t="str">
            <v>Brigantine</v>
          </cell>
          <cell r="G36" t="str">
            <v>BRIG1</v>
          </cell>
          <cell r="H36">
            <v>39.465000199999999</v>
          </cell>
          <cell r="I36">
            <v>-74.449203499999996</v>
          </cell>
          <cell r="J36">
            <v>14.33256407</v>
          </cell>
          <cell r="K36">
            <v>5.5132090959999998</v>
          </cell>
          <cell r="L36">
            <v>12.24845</v>
          </cell>
          <cell r="M36">
            <v>10.804822080400001</v>
          </cell>
          <cell r="N36">
            <v>10.91</v>
          </cell>
          <cell r="O36">
            <v>-0.10517791959999911</v>
          </cell>
          <cell r="P36">
            <v>29.005921130000001</v>
          </cell>
          <cell r="Q36">
            <v>12.242682070000001</v>
          </cell>
          <cell r="R36">
            <v>23.75</v>
          </cell>
          <cell r="S36">
            <v>22.300625505999999</v>
          </cell>
          <cell r="T36">
            <v>19.39</v>
          </cell>
          <cell r="U36">
            <v>2.9106255059999988</v>
          </cell>
          <cell r="V36">
            <v>27.43</v>
          </cell>
          <cell r="W36">
            <v>10.69</v>
          </cell>
          <cell r="X36">
            <v>22.2</v>
          </cell>
          <cell r="Y36">
            <v>20.733999999999998</v>
          </cell>
          <cell r="Z36">
            <v>17.739999999999998</v>
          </cell>
          <cell r="AA36">
            <v>2.9939999999999998</v>
          </cell>
          <cell r="AB36" t="str">
            <v>NJ</v>
          </cell>
        </row>
        <row r="37">
          <cell r="D37" t="str">
            <v>BAND</v>
          </cell>
          <cell r="E37" t="str">
            <v>BAND1</v>
          </cell>
          <cell r="F37" t="str">
            <v>Bandelier NM</v>
          </cell>
          <cell r="G37" t="str">
            <v>BAND1</v>
          </cell>
          <cell r="H37">
            <v>35.779701199999998</v>
          </cell>
          <cell r="I37">
            <v>-106.266403</v>
          </cell>
          <cell r="J37">
            <v>4.9504834720000002</v>
          </cell>
          <cell r="K37">
            <v>1.286709882</v>
          </cell>
          <cell r="L37">
            <v>3.99</v>
          </cell>
          <cell r="M37">
            <v>3.4849740360000001</v>
          </cell>
          <cell r="N37">
            <v>3.81</v>
          </cell>
          <cell r="O37">
            <v>-0.32502596399999995</v>
          </cell>
          <cell r="P37">
            <v>12.22488339</v>
          </cell>
          <cell r="Q37">
            <v>6.2571564940000002</v>
          </cell>
          <cell r="R37">
            <v>11.92</v>
          </cell>
          <cell r="S37">
            <v>9.8377926316000011</v>
          </cell>
          <cell r="T37">
            <v>12.04</v>
          </cell>
          <cell r="U37">
            <v>-2.2022073683999981</v>
          </cell>
          <cell r="V37">
            <v>9.6999999999999993</v>
          </cell>
          <cell r="W37">
            <v>4.59</v>
          </cell>
          <cell r="X37">
            <v>9.17</v>
          </cell>
          <cell r="Y37">
            <v>7.6559999999999997</v>
          </cell>
          <cell r="Z37">
            <v>8.5500000000000007</v>
          </cell>
          <cell r="AA37">
            <v>-0.89400000000000102</v>
          </cell>
          <cell r="AB37" t="str">
            <v>NM</v>
          </cell>
        </row>
        <row r="38">
          <cell r="D38" t="str">
            <v>BOAP</v>
          </cell>
          <cell r="E38" t="str">
            <v>BOAP1</v>
          </cell>
          <cell r="F38" t="str">
            <v>Bosque del Apache</v>
          </cell>
          <cell r="G38" t="str">
            <v>BOAP1</v>
          </cell>
          <cell r="H38">
            <v>33.8694992</v>
          </cell>
          <cell r="I38">
            <v>-106.851997</v>
          </cell>
          <cell r="J38">
            <v>6.2780713720000003</v>
          </cell>
          <cell r="K38">
            <v>2.1558628350000002</v>
          </cell>
          <cell r="L38">
            <v>5.7238899999999999</v>
          </cell>
          <cell r="M38">
            <v>4.6291879572000001</v>
          </cell>
          <cell r="N38">
            <v>5.52</v>
          </cell>
          <cell r="O38">
            <v>-0.89081204279999948</v>
          </cell>
          <cell r="P38">
            <v>13.795082089999999</v>
          </cell>
          <cell r="Q38">
            <v>6.7293045820000001</v>
          </cell>
          <cell r="R38">
            <v>14.02</v>
          </cell>
          <cell r="S38">
            <v>10.9687710868</v>
          </cell>
          <cell r="T38">
            <v>14.07</v>
          </cell>
          <cell r="U38">
            <v>-3.1012289131999999</v>
          </cell>
          <cell r="V38">
            <v>11.61</v>
          </cell>
          <cell r="W38">
            <v>5.36</v>
          </cell>
          <cell r="X38">
            <v>11.19</v>
          </cell>
          <cell r="Y38">
            <v>9.11</v>
          </cell>
          <cell r="Z38">
            <v>10.59</v>
          </cell>
          <cell r="AA38">
            <v>-1.4800000000000004</v>
          </cell>
          <cell r="AB38" t="str">
            <v>NM</v>
          </cell>
        </row>
        <row r="39">
          <cell r="D39" t="str">
            <v>SACR</v>
          </cell>
          <cell r="E39" t="str">
            <v>SACR1</v>
          </cell>
          <cell r="F39" t="str">
            <v>Salt Creek</v>
          </cell>
          <cell r="G39" t="str">
            <v>SACR1</v>
          </cell>
          <cell r="H39">
            <v>33.459800700000002</v>
          </cell>
          <cell r="I39">
            <v>-104.40419799999999</v>
          </cell>
          <cell r="J39">
            <v>7.8399668670000002</v>
          </cell>
          <cell r="K39">
            <v>2.1249823399999999</v>
          </cell>
          <cell r="L39">
            <v>7.3710500000000003</v>
          </cell>
          <cell r="M39">
            <v>5.5539730562000003</v>
          </cell>
          <cell r="N39">
            <v>7.54</v>
          </cell>
          <cell r="O39">
            <v>-1.9860269437999998</v>
          </cell>
          <cell r="P39">
            <v>18.032272129999999</v>
          </cell>
          <cell r="Q39">
            <v>6.81134664</v>
          </cell>
          <cell r="R39">
            <v>17.420000000000002</v>
          </cell>
          <cell r="S39">
            <v>13.543901934000001</v>
          </cell>
          <cell r="T39">
            <v>17.79</v>
          </cell>
          <cell r="U39">
            <v>-4.2460980659999983</v>
          </cell>
          <cell r="V39">
            <v>16.54</v>
          </cell>
          <cell r="W39">
            <v>5.5</v>
          </cell>
          <cell r="X39">
            <v>15.26</v>
          </cell>
          <cell r="Y39">
            <v>12.123999999999999</v>
          </cell>
          <cell r="Z39">
            <v>14.61</v>
          </cell>
          <cell r="AA39">
            <v>-2.4860000000000007</v>
          </cell>
          <cell r="AB39" t="str">
            <v>NM</v>
          </cell>
        </row>
        <row r="40">
          <cell r="D40" t="str">
            <v>SAPE</v>
          </cell>
          <cell r="E40" t="str">
            <v>SAPE1</v>
          </cell>
          <cell r="F40" t="str">
            <v>San Pedro Parks Wilderness</v>
          </cell>
          <cell r="G40" t="str">
            <v>SAPE1</v>
          </cell>
          <cell r="H40">
            <v>36.013900800000002</v>
          </cell>
          <cell r="I40">
            <v>-106.84470399999999</v>
          </cell>
          <cell r="J40">
            <v>1.4538236369999999</v>
          </cell>
          <cell r="K40">
            <v>-0.72581730499999997</v>
          </cell>
          <cell r="L40">
            <v>1.2238800000000001</v>
          </cell>
          <cell r="M40">
            <v>0.5819672602</v>
          </cell>
          <cell r="N40">
            <v>0.9</v>
          </cell>
          <cell r="O40">
            <v>-0.31803273980000002</v>
          </cell>
          <cell r="P40">
            <v>10.17235033</v>
          </cell>
          <cell r="Q40">
            <v>5.7159067910000001</v>
          </cell>
          <cell r="R40">
            <v>10.02</v>
          </cell>
          <cell r="S40">
            <v>8.3897729143999999</v>
          </cell>
          <cell r="T40">
            <v>9.91</v>
          </cell>
          <cell r="U40">
            <v>-1.5202270856000002</v>
          </cell>
          <cell r="V40">
            <v>7.66</v>
          </cell>
          <cell r="W40">
            <v>3.36</v>
          </cell>
          <cell r="X40">
            <v>6.81</v>
          </cell>
          <cell r="Y40">
            <v>5.9399999999999995</v>
          </cell>
          <cell r="Z40">
            <v>6.08</v>
          </cell>
          <cell r="AA40">
            <v>-0.14000000000000057</v>
          </cell>
          <cell r="AB40" t="str">
            <v>NM</v>
          </cell>
        </row>
        <row r="41">
          <cell r="D41" t="str">
            <v>WHIT</v>
          </cell>
          <cell r="E41" t="str">
            <v>WHIT1</v>
          </cell>
          <cell r="F41" t="str">
            <v>White Mountain Wilderness</v>
          </cell>
          <cell r="G41" t="str">
            <v>WHIT1</v>
          </cell>
          <cell r="H41">
            <v>33.468700400000003</v>
          </cell>
          <cell r="I41">
            <v>-105.534897</v>
          </cell>
          <cell r="J41">
            <v>3.5503848859999998</v>
          </cell>
          <cell r="K41">
            <v>0.65909005799999998</v>
          </cell>
          <cell r="L41">
            <v>3.3432900000000001</v>
          </cell>
          <cell r="M41">
            <v>2.3938669548</v>
          </cell>
          <cell r="N41">
            <v>3.18</v>
          </cell>
          <cell r="O41">
            <v>-0.78613304520000016</v>
          </cell>
          <cell r="P41">
            <v>13.702174879999999</v>
          </cell>
          <cell r="Q41">
            <v>6.8041447320000001</v>
          </cell>
          <cell r="R41">
            <v>14.19</v>
          </cell>
          <cell r="S41">
            <v>10.9429628208</v>
          </cell>
          <cell r="T41">
            <v>14.3</v>
          </cell>
          <cell r="U41">
            <v>-3.3570371792000007</v>
          </cell>
          <cell r="V41">
            <v>11.31</v>
          </cell>
          <cell r="W41">
            <v>4.8899999999999997</v>
          </cell>
          <cell r="X41">
            <v>10.58</v>
          </cell>
          <cell r="Y41">
            <v>8.7420000000000009</v>
          </cell>
          <cell r="Z41">
            <v>9.7899999999999991</v>
          </cell>
          <cell r="AA41">
            <v>-1.0479999999999983</v>
          </cell>
          <cell r="AB41" t="str">
            <v>NM</v>
          </cell>
        </row>
        <row r="42">
          <cell r="D42" t="str">
            <v>PECO</v>
          </cell>
          <cell r="E42" t="str">
            <v>WHPE1</v>
          </cell>
          <cell r="F42" t="str">
            <v>Pecos Wilderness</v>
          </cell>
          <cell r="G42" t="str">
            <v>WHPE1</v>
          </cell>
          <cell r="H42">
            <v>36.585399600000002</v>
          </cell>
          <cell r="I42">
            <v>-105.452003</v>
          </cell>
          <cell r="J42">
            <v>1.2191945120000001</v>
          </cell>
          <cell r="K42">
            <v>-0.56641921900000003</v>
          </cell>
          <cell r="L42">
            <v>0.56791000000000003</v>
          </cell>
          <cell r="M42">
            <v>0.50494901959999994</v>
          </cell>
          <cell r="N42">
            <v>0.46</v>
          </cell>
          <cell r="O42">
            <v>4.4949019599999918E-2</v>
          </cell>
          <cell r="P42">
            <v>10.414432509999999</v>
          </cell>
          <cell r="Q42">
            <v>6.0804882969999996</v>
          </cell>
          <cell r="R42">
            <v>9.93</v>
          </cell>
          <cell r="S42">
            <v>8.680854824799999</v>
          </cell>
          <cell r="T42">
            <v>9.73</v>
          </cell>
          <cell r="U42">
            <v>-1.0491451752000014</v>
          </cell>
          <cell r="V42">
            <v>7.35</v>
          </cell>
          <cell r="W42">
            <v>3.53</v>
          </cell>
          <cell r="X42">
            <v>6.96</v>
          </cell>
          <cell r="Y42">
            <v>5.8219999999999992</v>
          </cell>
          <cell r="Z42">
            <v>6.2</v>
          </cell>
          <cell r="AA42">
            <v>-0.378000000000001</v>
          </cell>
          <cell r="AB42" t="str">
            <v>NM</v>
          </cell>
        </row>
        <row r="43">
          <cell r="D43" t="str">
            <v>WHPE</v>
          </cell>
          <cell r="E43" t="str">
            <v>WHPE1</v>
          </cell>
          <cell r="F43" t="str">
            <v>Wheeler Peak Wilderness</v>
          </cell>
          <cell r="G43" t="str">
            <v>WHPE1</v>
          </cell>
          <cell r="H43">
            <v>36.585399600000002</v>
          </cell>
          <cell r="I43">
            <v>-105.452003</v>
          </cell>
          <cell r="J43">
            <v>1.2191945120000001</v>
          </cell>
          <cell r="K43">
            <v>-0.56641921900000003</v>
          </cell>
          <cell r="L43">
            <v>0.56791000000000003</v>
          </cell>
          <cell r="M43">
            <v>0.50494901959999994</v>
          </cell>
          <cell r="N43">
            <v>0.46</v>
          </cell>
          <cell r="O43">
            <v>4.4949019599999918E-2</v>
          </cell>
          <cell r="P43">
            <v>10.414432509999999</v>
          </cell>
          <cell r="Q43">
            <v>6.0804882969999996</v>
          </cell>
          <cell r="R43">
            <v>9.93</v>
          </cell>
          <cell r="S43">
            <v>8.680854824799999</v>
          </cell>
          <cell r="T43">
            <v>9.73</v>
          </cell>
          <cell r="U43">
            <v>-1.0491451752000014</v>
          </cell>
          <cell r="V43">
            <v>7.35</v>
          </cell>
          <cell r="W43">
            <v>3.53</v>
          </cell>
          <cell r="X43">
            <v>6.96</v>
          </cell>
          <cell r="Y43">
            <v>5.8219999999999992</v>
          </cell>
          <cell r="Z43">
            <v>6.2</v>
          </cell>
          <cell r="AA43">
            <v>-0.378000000000001</v>
          </cell>
          <cell r="AB43" t="str">
            <v>NM</v>
          </cell>
        </row>
        <row r="44">
          <cell r="D44" t="str">
            <v>WIMO</v>
          </cell>
          <cell r="E44" t="str">
            <v>WIMO1</v>
          </cell>
          <cell r="F44" t="str">
            <v>Wichita Mountains</v>
          </cell>
          <cell r="G44" t="str">
            <v>WIMO1</v>
          </cell>
          <cell r="H44">
            <v>34.7322998</v>
          </cell>
          <cell r="I44">
            <v>-98.712997400000006</v>
          </cell>
          <cell r="J44">
            <v>9.7766968460000001</v>
          </cell>
          <cell r="K44">
            <v>3.0209583860000002</v>
          </cell>
          <cell r="L44">
            <v>9.2203700000000008</v>
          </cell>
          <cell r="M44">
            <v>7.074401462</v>
          </cell>
          <cell r="N44">
            <v>8.24</v>
          </cell>
          <cell r="O44">
            <v>-1.1655985380000002</v>
          </cell>
          <cell r="P44">
            <v>23.809136129999999</v>
          </cell>
          <cell r="Q44">
            <v>7.5330291889999996</v>
          </cell>
          <cell r="R44">
            <v>21.29</v>
          </cell>
          <cell r="S44">
            <v>17.298693353600001</v>
          </cell>
          <cell r="T44">
            <v>18.329999999999998</v>
          </cell>
          <cell r="U44">
            <v>-1.0313066463999974</v>
          </cell>
          <cell r="V44">
            <v>22.15</v>
          </cell>
          <cell r="W44">
            <v>6.92</v>
          </cell>
          <cell r="X44">
            <v>20.32</v>
          </cell>
          <cell r="Y44">
            <v>16.058</v>
          </cell>
          <cell r="Z44">
            <v>17.39</v>
          </cell>
          <cell r="AA44">
            <v>-1.3320000000000007</v>
          </cell>
          <cell r="AB44" t="str">
            <v>OK</v>
          </cell>
        </row>
        <row r="45">
          <cell r="D45" t="str">
            <v>ROMA</v>
          </cell>
          <cell r="E45" t="str">
            <v>ROMA1</v>
          </cell>
          <cell r="F45" t="str">
            <v>Cape Romain</v>
          </cell>
          <cell r="G45" t="str">
            <v>ROMA1</v>
          </cell>
          <cell r="H45">
            <v>32.941001900000003</v>
          </cell>
          <cell r="I45">
            <v>-79.657203699999997</v>
          </cell>
          <cell r="J45">
            <v>14.288336810000001</v>
          </cell>
          <cell r="K45">
            <v>5.9271175730000003</v>
          </cell>
          <cell r="L45">
            <v>13.59146</v>
          </cell>
          <cell r="M45">
            <v>10.943849115199999</v>
          </cell>
          <cell r="N45">
            <v>11.98</v>
          </cell>
          <cell r="O45">
            <v>-1.0361508848000014</v>
          </cell>
          <cell r="P45">
            <v>26.47835692</v>
          </cell>
          <cell r="Q45">
            <v>12.12280996</v>
          </cell>
          <cell r="R45">
            <v>23.17</v>
          </cell>
          <cell r="S45">
            <v>20.736138136000001</v>
          </cell>
          <cell r="T45">
            <v>18.87</v>
          </cell>
          <cell r="U45">
            <v>1.866138136</v>
          </cell>
          <cell r="V45">
            <v>25.25</v>
          </cell>
          <cell r="W45">
            <v>9.7899999999999991</v>
          </cell>
          <cell r="X45">
            <v>21.48</v>
          </cell>
          <cell r="Y45">
            <v>19.066000000000003</v>
          </cell>
          <cell r="Z45">
            <v>16.22</v>
          </cell>
          <cell r="AA45">
            <v>2.8460000000000036</v>
          </cell>
          <cell r="AB45" t="str">
            <v>SC</v>
          </cell>
        </row>
        <row r="46">
          <cell r="D46" t="str">
            <v>BADL</v>
          </cell>
          <cell r="E46" t="str">
            <v>BADL1</v>
          </cell>
          <cell r="F46" t="str">
            <v>Badlands NP</v>
          </cell>
          <cell r="G46" t="str">
            <v>BADL1</v>
          </cell>
          <cell r="H46">
            <v>43.743499800000002</v>
          </cell>
          <cell r="I46">
            <v>-101.94119999999999</v>
          </cell>
          <cell r="J46">
            <v>6.8867463459999998</v>
          </cell>
          <cell r="K46">
            <v>2.8579861360000001</v>
          </cell>
          <cell r="L46">
            <v>5.7827400000000004</v>
          </cell>
          <cell r="M46">
            <v>5.2752422619999999</v>
          </cell>
          <cell r="N46">
            <v>5.41</v>
          </cell>
          <cell r="O46">
            <v>-0.13475773800000024</v>
          </cell>
          <cell r="P46">
            <v>17.136951249999999</v>
          </cell>
          <cell r="Q46">
            <v>8.0590619849999996</v>
          </cell>
          <cell r="R46">
            <v>15.67</v>
          </cell>
          <cell r="S46">
            <v>13.505795544</v>
          </cell>
          <cell r="T46">
            <v>13.57</v>
          </cell>
          <cell r="U46">
            <v>-6.4204456000000576E-2</v>
          </cell>
          <cell r="V46">
            <v>14.98</v>
          </cell>
          <cell r="W46">
            <v>6.09</v>
          </cell>
          <cell r="X46">
            <v>14.33</v>
          </cell>
          <cell r="Y46">
            <v>11.423999999999999</v>
          </cell>
          <cell r="Z46">
            <v>12.2</v>
          </cell>
          <cell r="AA46">
            <v>-0.7759999999999998</v>
          </cell>
          <cell r="AB46" t="str">
            <v>SD</v>
          </cell>
        </row>
        <row r="47">
          <cell r="D47" t="str">
            <v>WICA</v>
          </cell>
          <cell r="E47" t="str">
            <v>WICA1</v>
          </cell>
          <cell r="F47" t="str">
            <v>Wind Cave NP</v>
          </cell>
          <cell r="G47" t="str">
            <v>WICA1</v>
          </cell>
          <cell r="H47">
            <v>43.5575981</v>
          </cell>
          <cell r="I47">
            <v>-103.48380299999999</v>
          </cell>
          <cell r="J47">
            <v>5.137629521</v>
          </cell>
          <cell r="K47">
            <v>1.877798815</v>
          </cell>
          <cell r="L47">
            <v>3.9895499999999999</v>
          </cell>
          <cell r="M47">
            <v>3.8336972386000001</v>
          </cell>
          <cell r="N47">
            <v>3.65</v>
          </cell>
          <cell r="O47">
            <v>0.1836972386000002</v>
          </cell>
          <cell r="P47">
            <v>15.84121008</v>
          </cell>
          <cell r="Q47">
            <v>7.7109509239999996</v>
          </cell>
          <cell r="R47">
            <v>14.04</v>
          </cell>
          <cell r="S47">
            <v>12.5891064176</v>
          </cell>
          <cell r="T47">
            <v>12.41</v>
          </cell>
          <cell r="U47">
            <v>0.1791064175999999</v>
          </cell>
          <cell r="V47">
            <v>13.09</v>
          </cell>
          <cell r="W47">
            <v>5.64</v>
          </cell>
          <cell r="X47">
            <v>12.31</v>
          </cell>
          <cell r="Y47">
            <v>10.11</v>
          </cell>
          <cell r="Z47">
            <v>10.49</v>
          </cell>
          <cell r="AA47">
            <v>-0.38000000000000078</v>
          </cell>
          <cell r="AB47" t="str">
            <v>SD</v>
          </cell>
        </row>
        <row r="48">
          <cell r="D48" t="str">
            <v>GRSM</v>
          </cell>
          <cell r="E48" t="str">
            <v>GRSM1</v>
          </cell>
          <cell r="F48" t="str">
            <v>Great Smoky Mountains NP</v>
          </cell>
          <cell r="G48" t="str">
            <v>GRSM1</v>
          </cell>
          <cell r="H48">
            <v>35.633400000000002</v>
          </cell>
          <cell r="I48">
            <v>-83.941597000000002</v>
          </cell>
          <cell r="J48">
            <v>13.576460519999999</v>
          </cell>
          <cell r="K48">
            <v>4.6178722680000002</v>
          </cell>
          <cell r="L48">
            <v>10.62876</v>
          </cell>
          <cell r="M48">
            <v>9.9930252191999998</v>
          </cell>
          <cell r="N48">
            <v>8.66</v>
          </cell>
          <cell r="O48">
            <v>1.3330252191999996</v>
          </cell>
          <cell r="P48">
            <v>30.275807740000001</v>
          </cell>
          <cell r="Q48">
            <v>11.238746689999999</v>
          </cell>
          <cell r="R48">
            <v>22.5</v>
          </cell>
          <cell r="S48">
            <v>22.66098332</v>
          </cell>
          <cell r="T48">
            <v>16.29</v>
          </cell>
          <cell r="U48">
            <v>6.3709833200000006</v>
          </cell>
          <cell r="V48">
            <v>29.16</v>
          </cell>
          <cell r="W48">
            <v>10.050000000000001</v>
          </cell>
          <cell r="X48">
            <v>21.39</v>
          </cell>
          <cell r="Y48">
            <v>21.515999999999998</v>
          </cell>
          <cell r="Z48">
            <v>14.31</v>
          </cell>
          <cell r="AA48">
            <v>7.2059999999999977</v>
          </cell>
          <cell r="AB48" t="str">
            <v>TN</v>
          </cell>
        </row>
        <row r="49">
          <cell r="D49" t="str">
            <v>JOYC</v>
          </cell>
          <cell r="E49" t="str">
            <v>GRSM1</v>
          </cell>
          <cell r="F49" t="str">
            <v>Joyce-Kilmer-Slickrock Wilderness</v>
          </cell>
          <cell r="G49" t="str">
            <v>GRSM1</v>
          </cell>
          <cell r="H49">
            <v>35.633400000000002</v>
          </cell>
          <cell r="I49">
            <v>-83.941597000000002</v>
          </cell>
          <cell r="J49">
            <v>13.576460519999999</v>
          </cell>
          <cell r="K49">
            <v>4.6178722680000002</v>
          </cell>
          <cell r="L49">
            <v>10.62876</v>
          </cell>
          <cell r="M49">
            <v>9.9930252191999998</v>
          </cell>
          <cell r="N49">
            <v>8.66</v>
          </cell>
          <cell r="O49">
            <v>1.3330252191999996</v>
          </cell>
          <cell r="P49">
            <v>30.275807740000001</v>
          </cell>
          <cell r="Q49">
            <v>11.238746689999999</v>
          </cell>
          <cell r="R49">
            <v>22.5</v>
          </cell>
          <cell r="S49">
            <v>22.66098332</v>
          </cell>
          <cell r="T49">
            <v>16.29</v>
          </cell>
          <cell r="U49">
            <v>6.3709833200000006</v>
          </cell>
          <cell r="V49">
            <v>29.16</v>
          </cell>
          <cell r="W49">
            <v>10.050000000000001</v>
          </cell>
          <cell r="X49">
            <v>21.39</v>
          </cell>
          <cell r="Y49">
            <v>21.515999999999998</v>
          </cell>
          <cell r="Z49">
            <v>14.31</v>
          </cell>
          <cell r="AA49">
            <v>7.2059999999999977</v>
          </cell>
          <cell r="AB49" t="str">
            <v>TN</v>
          </cell>
        </row>
        <row r="50">
          <cell r="D50" t="str">
            <v>BIBE</v>
          </cell>
          <cell r="E50" t="str">
            <v>BIBE1</v>
          </cell>
          <cell r="F50" t="str">
            <v>Big Bend NP</v>
          </cell>
          <cell r="G50" t="str">
            <v>BIBE1</v>
          </cell>
          <cell r="H50">
            <v>29.302700000000002</v>
          </cell>
          <cell r="I50">
            <v>-103.17800099999999</v>
          </cell>
          <cell r="J50">
            <v>5.7797706570000003</v>
          </cell>
          <cell r="K50">
            <v>1.6224942469999999</v>
          </cell>
          <cell r="L50">
            <v>5.6457300000000004</v>
          </cell>
          <cell r="M50">
            <v>4.1168600929999997</v>
          </cell>
          <cell r="N50">
            <v>5.49</v>
          </cell>
          <cell r="O50">
            <v>-1.3731399070000005</v>
          </cell>
          <cell r="P50">
            <v>17.300312659999999</v>
          </cell>
          <cell r="Q50">
            <v>7.1584016950000002</v>
          </cell>
          <cell r="R50">
            <v>16.3</v>
          </cell>
          <cell r="S50">
            <v>13.243548274</v>
          </cell>
          <cell r="T50">
            <v>16.170000000000002</v>
          </cell>
          <cell r="U50">
            <v>-2.9264517260000016</v>
          </cell>
          <cell r="V50">
            <v>15.57</v>
          </cell>
          <cell r="W50">
            <v>5.33</v>
          </cell>
          <cell r="X50">
            <v>14.37</v>
          </cell>
          <cell r="Y50">
            <v>11.474</v>
          </cell>
          <cell r="Z50">
            <v>13.72</v>
          </cell>
          <cell r="AA50">
            <v>-2.2460000000000004</v>
          </cell>
          <cell r="AB50" t="str">
            <v>TX</v>
          </cell>
        </row>
        <row r="51">
          <cell r="D51" t="str">
            <v>CAVE</v>
          </cell>
          <cell r="E51" t="str">
            <v>GUMO1</v>
          </cell>
          <cell r="F51" t="str">
            <v>Carlsbad Caverns NP</v>
          </cell>
          <cell r="G51" t="str">
            <v>GUMO1</v>
          </cell>
          <cell r="H51">
            <v>31.833000200000001</v>
          </cell>
          <cell r="I51">
            <v>-104.80940200000001</v>
          </cell>
          <cell r="J51">
            <v>5.9451140169999999</v>
          </cell>
          <cell r="K51">
            <v>0.99161765599999996</v>
          </cell>
          <cell r="L51">
            <v>5.2490300000000003</v>
          </cell>
          <cell r="M51">
            <v>3.9637154725999997</v>
          </cell>
          <cell r="N51">
            <v>4.8499999999999996</v>
          </cell>
          <cell r="O51">
            <v>-0.88628452739999997</v>
          </cell>
          <cell r="P51">
            <v>17.189347059999999</v>
          </cell>
          <cell r="Q51">
            <v>6.6540369699999999</v>
          </cell>
          <cell r="R51">
            <v>15.32</v>
          </cell>
          <cell r="S51">
            <v>12.975223024</v>
          </cell>
          <cell r="T51">
            <v>14.81</v>
          </cell>
          <cell r="U51">
            <v>-1.8347769760000006</v>
          </cell>
          <cell r="V51">
            <v>14.6</v>
          </cell>
          <cell r="W51">
            <v>4.83</v>
          </cell>
          <cell r="X51">
            <v>12.81</v>
          </cell>
          <cell r="Y51">
            <v>10.692</v>
          </cell>
          <cell r="Z51">
            <v>11.73</v>
          </cell>
          <cell r="AA51">
            <v>-1.0380000000000003</v>
          </cell>
          <cell r="AB51" t="str">
            <v>TX</v>
          </cell>
        </row>
        <row r="52">
          <cell r="D52" t="str">
            <v>GUMO</v>
          </cell>
          <cell r="E52" t="str">
            <v>GUMO1</v>
          </cell>
          <cell r="F52" t="str">
            <v>Guadalupe Mountains NP</v>
          </cell>
          <cell r="G52" t="str">
            <v>GUMO1</v>
          </cell>
          <cell r="H52">
            <v>31.833000200000001</v>
          </cell>
          <cell r="I52">
            <v>-104.80940200000001</v>
          </cell>
          <cell r="J52">
            <v>5.9451140169999999</v>
          </cell>
          <cell r="K52">
            <v>0.99161765599999996</v>
          </cell>
          <cell r="L52">
            <v>5.2490300000000003</v>
          </cell>
          <cell r="M52">
            <v>3.9637154725999997</v>
          </cell>
          <cell r="N52">
            <v>4.8499999999999996</v>
          </cell>
          <cell r="O52">
            <v>-0.88628452739999997</v>
          </cell>
          <cell r="P52">
            <v>17.189347059999999</v>
          </cell>
          <cell r="Q52">
            <v>6.6540369699999999</v>
          </cell>
          <cell r="R52">
            <v>15.32</v>
          </cell>
          <cell r="S52">
            <v>12.975223024</v>
          </cell>
          <cell r="T52">
            <v>14.81</v>
          </cell>
          <cell r="U52">
            <v>-1.8347769760000006</v>
          </cell>
          <cell r="V52">
            <v>14.6</v>
          </cell>
          <cell r="W52">
            <v>4.83</v>
          </cell>
          <cell r="X52">
            <v>12.81</v>
          </cell>
          <cell r="Y52">
            <v>10.692</v>
          </cell>
          <cell r="Z52">
            <v>11.73</v>
          </cell>
          <cell r="AA52">
            <v>-1.0380000000000003</v>
          </cell>
          <cell r="AB52" t="str">
            <v>TX</v>
          </cell>
        </row>
        <row r="53">
          <cell r="D53" t="str">
            <v>JARI</v>
          </cell>
          <cell r="E53" t="str">
            <v>JARI1</v>
          </cell>
          <cell r="F53" t="str">
            <v>James River Face Wilderness</v>
          </cell>
          <cell r="G53" t="str">
            <v>JARI1</v>
          </cell>
          <cell r="H53">
            <v>37.626598399999999</v>
          </cell>
          <cell r="I53">
            <v>-79.512496900000002</v>
          </cell>
          <cell r="J53">
            <v>14.20878729</v>
          </cell>
          <cell r="K53">
            <v>4.3864380030000003</v>
          </cell>
          <cell r="L53">
            <v>11.78551</v>
          </cell>
          <cell r="M53">
            <v>10.279847575200002</v>
          </cell>
          <cell r="N53">
            <v>9.51</v>
          </cell>
          <cell r="O53">
            <v>0.7698475752000018</v>
          </cell>
          <cell r="P53">
            <v>29.117261469999999</v>
          </cell>
          <cell r="Q53">
            <v>11.12575796</v>
          </cell>
          <cell r="R53">
            <v>22.55</v>
          </cell>
          <cell r="S53">
            <v>21.920660065999996</v>
          </cell>
          <cell r="T53">
            <v>16.79</v>
          </cell>
          <cell r="U53">
            <v>5.1306600659999972</v>
          </cell>
          <cell r="V53">
            <v>28.074999999999999</v>
          </cell>
          <cell r="W53">
            <v>9.48</v>
          </cell>
          <cell r="X53">
            <v>21.37</v>
          </cell>
          <cell r="Y53">
            <v>20.637</v>
          </cell>
          <cell r="Z53">
            <v>15.15</v>
          </cell>
          <cell r="AA53">
            <v>5.4870000000000001</v>
          </cell>
          <cell r="AB53" t="str">
            <v>VA</v>
          </cell>
        </row>
        <row r="54">
          <cell r="D54" t="str">
            <v>SHEN</v>
          </cell>
          <cell r="E54" t="str">
            <v>SHEN1</v>
          </cell>
          <cell r="F54" t="str">
            <v>Shenandoah NP</v>
          </cell>
          <cell r="G54" t="str">
            <v>SHEN1</v>
          </cell>
          <cell r="H54">
            <v>38.522899600000002</v>
          </cell>
          <cell r="I54">
            <v>-78.4347992</v>
          </cell>
          <cell r="J54">
            <v>10.925320920000001</v>
          </cell>
          <cell r="K54">
            <v>3.141130634</v>
          </cell>
          <cell r="L54">
            <v>8.6032700000000002</v>
          </cell>
          <cell r="M54">
            <v>7.8116448056000003</v>
          </cell>
          <cell r="N54">
            <v>7.01</v>
          </cell>
          <cell r="O54">
            <v>0.80164480560000051</v>
          </cell>
          <cell r="P54">
            <v>29.306813630000001</v>
          </cell>
          <cell r="Q54">
            <v>11.350343759999999</v>
          </cell>
          <cell r="R54">
            <v>21.82</v>
          </cell>
          <cell r="S54">
            <v>22.124225682000002</v>
          </cell>
          <cell r="T54">
            <v>14.62</v>
          </cell>
          <cell r="U54">
            <v>7.5042256820000031</v>
          </cell>
          <cell r="V54">
            <v>28.32</v>
          </cell>
          <cell r="W54">
            <v>9.52</v>
          </cell>
          <cell r="X54">
            <v>20.72</v>
          </cell>
          <cell r="Y54">
            <v>20.8</v>
          </cell>
          <cell r="Z54">
            <v>13.38</v>
          </cell>
          <cell r="AA54">
            <v>7.42</v>
          </cell>
          <cell r="AB54" t="str">
            <v>VA</v>
          </cell>
        </row>
        <row r="55">
          <cell r="D55" t="str">
            <v>DOSO</v>
          </cell>
          <cell r="E55" t="str">
            <v>DOSO1</v>
          </cell>
          <cell r="F55" t="str">
            <v>Dolly Sods Wilderness</v>
          </cell>
          <cell r="G55" t="str">
            <v>DOSO1</v>
          </cell>
          <cell r="H55">
            <v>39.105300900000003</v>
          </cell>
          <cell r="I55">
            <v>-79.426101700000004</v>
          </cell>
          <cell r="J55">
            <v>12.276035009999999</v>
          </cell>
          <cell r="K55">
            <v>3.6319181980000002</v>
          </cell>
          <cell r="L55">
            <v>9.0264699999999998</v>
          </cell>
          <cell r="M55">
            <v>8.8183882851999993</v>
          </cell>
          <cell r="N55">
            <v>7.31</v>
          </cell>
          <cell r="O55">
            <v>1.5083882851999997</v>
          </cell>
          <cell r="P55">
            <v>29.044984540000002</v>
          </cell>
          <cell r="Q55">
            <v>10.38941842</v>
          </cell>
          <cell r="R55">
            <v>22.4</v>
          </cell>
          <cell r="S55">
            <v>21.582758091999999</v>
          </cell>
          <cell r="T55">
            <v>15.2</v>
          </cell>
          <cell r="U55">
            <v>6.3827580919999996</v>
          </cell>
          <cell r="V55">
            <v>28.29</v>
          </cell>
          <cell r="W55">
            <v>8.92</v>
          </cell>
          <cell r="X55">
            <v>21.59</v>
          </cell>
          <cell r="Y55">
            <v>20.542000000000002</v>
          </cell>
          <cell r="Z55">
            <v>14.38</v>
          </cell>
          <cell r="AA55">
            <v>6.1620000000000008</v>
          </cell>
          <cell r="AB55" t="str">
            <v>WV</v>
          </cell>
        </row>
        <row r="56">
          <cell r="D56" t="str">
            <v>OTCR</v>
          </cell>
          <cell r="E56" t="str">
            <v>DOSO1</v>
          </cell>
          <cell r="F56" t="str">
            <v>Otter Creek Wilderness</v>
          </cell>
          <cell r="G56" t="str">
            <v>DOSO1</v>
          </cell>
          <cell r="H56">
            <v>39.105300900000003</v>
          </cell>
          <cell r="I56">
            <v>-79.426101700000004</v>
          </cell>
          <cell r="J56">
            <v>12.276035009999999</v>
          </cell>
          <cell r="K56">
            <v>3.6319181980000002</v>
          </cell>
          <cell r="L56">
            <v>9.0264699999999998</v>
          </cell>
          <cell r="M56">
            <v>8.8183882851999993</v>
          </cell>
          <cell r="N56">
            <v>7.31</v>
          </cell>
          <cell r="O56">
            <v>1.5083882851999997</v>
          </cell>
          <cell r="P56">
            <v>29.044984540000002</v>
          </cell>
          <cell r="Q56">
            <v>10.38941842</v>
          </cell>
          <cell r="R56">
            <v>22.4</v>
          </cell>
          <cell r="S56">
            <v>21.582758091999999</v>
          </cell>
          <cell r="T56">
            <v>15.2</v>
          </cell>
          <cell r="U56">
            <v>6.3827580919999996</v>
          </cell>
          <cell r="V56">
            <v>28.29</v>
          </cell>
          <cell r="W56">
            <v>8.92</v>
          </cell>
          <cell r="X56">
            <v>21.59</v>
          </cell>
          <cell r="Y56">
            <v>20.542000000000002</v>
          </cell>
          <cell r="Z56">
            <v>14.38</v>
          </cell>
          <cell r="AA56">
            <v>6.1620000000000008</v>
          </cell>
          <cell r="AB56" t="str">
            <v>WV</v>
          </cell>
        </row>
        <row r="57">
          <cell r="D57" t="str">
            <v>SHRO</v>
          </cell>
          <cell r="E57" t="str">
            <v>LIGO1</v>
          </cell>
          <cell r="F57" t="str">
            <v>Shining Rock</v>
          </cell>
          <cell r="G57" t="str">
            <v>LIGO1</v>
          </cell>
          <cell r="H57">
            <v>35.9723015</v>
          </cell>
          <cell r="I57">
            <v>-81.933097799999999</v>
          </cell>
          <cell r="J57">
            <v>11.10817144</v>
          </cell>
          <cell r="K57">
            <v>4.071780435</v>
          </cell>
          <cell r="L57">
            <v>9.7025400000000008</v>
          </cell>
          <cell r="M57">
            <v>8.2936150379999987</v>
          </cell>
          <cell r="N57" t="e">
            <v>#N/A</v>
          </cell>
          <cell r="O57" t="e">
            <v>#N/A</v>
          </cell>
          <cell r="P57">
            <v>28.77348409</v>
          </cell>
          <cell r="Q57">
            <v>11.22282768</v>
          </cell>
          <cell r="R57">
            <v>21.6</v>
          </cell>
          <cell r="S57">
            <v>21.753221526000001</v>
          </cell>
          <cell r="T57" t="e">
            <v>#N/A</v>
          </cell>
          <cell r="U57" t="e">
            <v>#N/A</v>
          </cell>
          <cell r="V57">
            <v>28.05</v>
          </cell>
          <cell r="W57">
            <v>9.6999999999999993</v>
          </cell>
          <cell r="X57">
            <v>20.39</v>
          </cell>
          <cell r="Y57">
            <v>20.71</v>
          </cell>
          <cell r="Z57" t="e">
            <v>#N/A</v>
          </cell>
          <cell r="AA57" t="e">
            <v>#N/A</v>
          </cell>
          <cell r="AB57" t="str">
            <v>NC</v>
          </cell>
        </row>
      </sheetData>
      <sheetData sheetId="5"/>
      <sheetData sheetId="6">
        <row r="1">
          <cell r="A1" t="str">
            <v>Class I Area ID</v>
          </cell>
          <cell r="B1" t="str">
            <v>Class I Area Name</v>
          </cell>
          <cell r="C1" t="str">
            <v>IMPROVE Monitor ID</v>
          </cell>
        </row>
        <row r="2">
          <cell r="A2" t="str">
            <v>ACAD</v>
          </cell>
          <cell r="B2" t="str">
            <v>Acadia NP</v>
          </cell>
          <cell r="C2" t="str">
            <v>ACAD1</v>
          </cell>
        </row>
        <row r="3">
          <cell r="A3" t="str">
            <v>AGTI</v>
          </cell>
          <cell r="B3" t="str">
            <v>Agua Tibia Wilderness</v>
          </cell>
          <cell r="C3" t="str">
            <v>AGTI1</v>
          </cell>
        </row>
        <row r="4">
          <cell r="A4" t="str">
            <v>BADL</v>
          </cell>
          <cell r="B4" t="str">
            <v>Badlands NP</v>
          </cell>
          <cell r="C4" t="str">
            <v>BADL1</v>
          </cell>
        </row>
        <row r="5">
          <cell r="A5" t="str">
            <v>BALD</v>
          </cell>
          <cell r="B5" t="str">
            <v>Mount Baldy Wilderness</v>
          </cell>
          <cell r="C5" t="str">
            <v>BALD1</v>
          </cell>
        </row>
        <row r="6">
          <cell r="A6" t="str">
            <v>BAND</v>
          </cell>
          <cell r="B6" t="str">
            <v>Bandelier NM</v>
          </cell>
          <cell r="C6" t="str">
            <v>BAND1</v>
          </cell>
        </row>
        <row r="7">
          <cell r="A7" t="str">
            <v>BIBE</v>
          </cell>
          <cell r="B7" t="str">
            <v>Big Bend NP</v>
          </cell>
          <cell r="C7" t="str">
            <v>BIBE1</v>
          </cell>
        </row>
        <row r="8">
          <cell r="A8" t="str">
            <v>DESO</v>
          </cell>
          <cell r="B8" t="str">
            <v>Desolation Wilderness</v>
          </cell>
          <cell r="C8" t="str">
            <v>BLIS1</v>
          </cell>
        </row>
        <row r="9">
          <cell r="A9" t="str">
            <v>MOKE</v>
          </cell>
          <cell r="B9" t="str">
            <v>Mokelumne Wilderness</v>
          </cell>
          <cell r="C9" t="str">
            <v>BLIS1</v>
          </cell>
        </row>
        <row r="10">
          <cell r="A10" t="str">
            <v>BOAP</v>
          </cell>
          <cell r="B10" t="str">
            <v>Bosque del Apache</v>
          </cell>
          <cell r="C10" t="str">
            <v>BOAP1</v>
          </cell>
        </row>
        <row r="11">
          <cell r="A11" t="str">
            <v>BOWA</v>
          </cell>
          <cell r="B11" t="str">
            <v>Boundary Waters Canoe Area</v>
          </cell>
          <cell r="C11" t="str">
            <v>BOWA1</v>
          </cell>
        </row>
        <row r="12">
          <cell r="A12" t="str">
            <v>BRCA</v>
          </cell>
          <cell r="B12" t="str">
            <v>Bryce Canyon NP</v>
          </cell>
          <cell r="C12" t="str">
            <v>BRCA1</v>
          </cell>
        </row>
        <row r="13">
          <cell r="A13" t="str">
            <v>BRET</v>
          </cell>
          <cell r="B13" t="str">
            <v>Breton</v>
          </cell>
          <cell r="C13" t="str">
            <v>BRET1</v>
          </cell>
        </row>
        <row r="14">
          <cell r="A14" t="str">
            <v>BRET2</v>
          </cell>
          <cell r="B14" t="str">
            <v>Breton-2</v>
          </cell>
          <cell r="C14" t="str">
            <v>BRIS1</v>
          </cell>
        </row>
        <row r="15">
          <cell r="A15" t="str">
            <v>BRID</v>
          </cell>
          <cell r="B15" t="str">
            <v>Bridger Wilderness</v>
          </cell>
          <cell r="C15" t="str">
            <v>BRID1</v>
          </cell>
        </row>
        <row r="16">
          <cell r="A16" t="str">
            <v>FITZ</v>
          </cell>
          <cell r="B16" t="str">
            <v>Fitzpatrick Wilderness</v>
          </cell>
          <cell r="C16" t="str">
            <v>BRID1</v>
          </cell>
        </row>
        <row r="17">
          <cell r="A17" t="str">
            <v>BRIG</v>
          </cell>
          <cell r="B17" t="str">
            <v>Brigantine</v>
          </cell>
          <cell r="C17" t="str">
            <v>BRIG1</v>
          </cell>
        </row>
        <row r="18">
          <cell r="A18" t="str">
            <v>CABI</v>
          </cell>
          <cell r="B18" t="str">
            <v>Cabinet Mountains Wilderness</v>
          </cell>
          <cell r="C18" t="str">
            <v>CABI1</v>
          </cell>
        </row>
        <row r="19">
          <cell r="A19" t="str">
            <v>CACR</v>
          </cell>
          <cell r="B19" t="str">
            <v>Caney Creek Wilderness</v>
          </cell>
          <cell r="C19" t="str">
            <v>CACR1</v>
          </cell>
        </row>
        <row r="20">
          <cell r="A20" t="str">
            <v>ARCH</v>
          </cell>
          <cell r="B20" t="str">
            <v>Arches NP</v>
          </cell>
          <cell r="C20" t="str">
            <v>CANY1</v>
          </cell>
        </row>
        <row r="21">
          <cell r="A21" t="str">
            <v>CANY</v>
          </cell>
          <cell r="B21" t="str">
            <v>Canyonlands NP</v>
          </cell>
          <cell r="C21" t="str">
            <v>CANY1</v>
          </cell>
        </row>
        <row r="22">
          <cell r="A22" t="str">
            <v>CAPI</v>
          </cell>
          <cell r="B22" t="str">
            <v>Capitol Reef NP</v>
          </cell>
          <cell r="C22" t="str">
            <v>CAPI1</v>
          </cell>
        </row>
        <row r="23">
          <cell r="A23" t="str">
            <v>CHAS</v>
          </cell>
          <cell r="B23" t="str">
            <v>Chassahowitzka</v>
          </cell>
          <cell r="C23" t="str">
            <v>CHAS1</v>
          </cell>
        </row>
        <row r="24">
          <cell r="A24" t="str">
            <v>CHIR</v>
          </cell>
          <cell r="B24" t="str">
            <v>Chiricahua NM</v>
          </cell>
          <cell r="C24" t="str">
            <v>CHIR1</v>
          </cell>
        </row>
        <row r="25">
          <cell r="A25" t="str">
            <v>CHIW</v>
          </cell>
          <cell r="B25" t="str">
            <v>Chiricahua Wilderness</v>
          </cell>
          <cell r="C25" t="str">
            <v>CHIR1</v>
          </cell>
        </row>
        <row r="26">
          <cell r="A26" t="str">
            <v>GALI</v>
          </cell>
          <cell r="B26" t="str">
            <v>Galiuro Wilderness</v>
          </cell>
          <cell r="C26" t="str">
            <v>CHIR1</v>
          </cell>
        </row>
        <row r="27">
          <cell r="A27" t="str">
            <v>COHU</v>
          </cell>
          <cell r="B27" t="str">
            <v>Cohutta Wilderness</v>
          </cell>
          <cell r="C27" t="str">
            <v>COHU1</v>
          </cell>
        </row>
        <row r="28">
          <cell r="A28" t="str">
            <v>CRLA</v>
          </cell>
          <cell r="B28" t="str">
            <v>Crater Lake NP</v>
          </cell>
          <cell r="C28" t="str">
            <v>CRLA1</v>
          </cell>
        </row>
        <row r="29">
          <cell r="A29" t="str">
            <v>DIPE</v>
          </cell>
          <cell r="B29" t="str">
            <v>Diamond Peak Wilderness</v>
          </cell>
          <cell r="C29" t="str">
            <v>CRLA1</v>
          </cell>
        </row>
        <row r="30">
          <cell r="A30" t="str">
            <v>GEMO</v>
          </cell>
          <cell r="B30" t="str">
            <v>Gearhart Mountain Wilderness</v>
          </cell>
          <cell r="C30" t="str">
            <v>CRLA1</v>
          </cell>
        </row>
        <row r="31">
          <cell r="A31" t="str">
            <v>MOLA</v>
          </cell>
          <cell r="B31" t="str">
            <v>Mountain Lakes Wilderness</v>
          </cell>
          <cell r="C31" t="str">
            <v>CRLA1</v>
          </cell>
        </row>
        <row r="32">
          <cell r="A32" t="str">
            <v>CRMO</v>
          </cell>
          <cell r="B32" t="str">
            <v>Craters of the Moon NM</v>
          </cell>
          <cell r="C32" t="str">
            <v>CRMO1</v>
          </cell>
        </row>
        <row r="33">
          <cell r="A33" t="str">
            <v>DENA</v>
          </cell>
          <cell r="B33" t="str">
            <v>Denali Preserve NP</v>
          </cell>
          <cell r="C33" t="str">
            <v>DENA1</v>
          </cell>
        </row>
        <row r="34">
          <cell r="A34" t="str">
            <v>DOME</v>
          </cell>
          <cell r="B34" t="str">
            <v>Dome Land Wilderness</v>
          </cell>
          <cell r="C34" t="str">
            <v>DOME1</v>
          </cell>
        </row>
        <row r="35">
          <cell r="A35" t="str">
            <v>DOSO</v>
          </cell>
          <cell r="B35" t="str">
            <v>Dolly Sods Wilderness</v>
          </cell>
          <cell r="C35" t="str">
            <v>DOSO1</v>
          </cell>
        </row>
        <row r="36">
          <cell r="A36" t="str">
            <v>OTCR</v>
          </cell>
          <cell r="B36" t="str">
            <v>Otter Creek Wilderness</v>
          </cell>
          <cell r="C36" t="str">
            <v>DOSO1</v>
          </cell>
        </row>
        <row r="37">
          <cell r="A37" t="str">
            <v>EVER</v>
          </cell>
          <cell r="B37" t="str">
            <v>Everglades NP</v>
          </cell>
          <cell r="C37" t="str">
            <v>EVER1</v>
          </cell>
        </row>
        <row r="38">
          <cell r="A38" t="str">
            <v>GAMO</v>
          </cell>
          <cell r="B38" t="str">
            <v>Gates of the Mountains Wilderness</v>
          </cell>
          <cell r="C38" t="str">
            <v>GAMO1</v>
          </cell>
        </row>
        <row r="39">
          <cell r="A39" t="str">
            <v>GICL</v>
          </cell>
          <cell r="B39" t="str">
            <v>Gila Wilderness</v>
          </cell>
          <cell r="C39" t="str">
            <v>GICL1</v>
          </cell>
        </row>
        <row r="40">
          <cell r="A40" t="str">
            <v>GLAC</v>
          </cell>
          <cell r="B40" t="str">
            <v>Glacier NP</v>
          </cell>
          <cell r="C40" t="str">
            <v>GLAC1</v>
          </cell>
        </row>
        <row r="41">
          <cell r="A41" t="str">
            <v>GRCA</v>
          </cell>
          <cell r="B41" t="str">
            <v>Grand Canyon NP</v>
          </cell>
          <cell r="C41" t="str">
            <v>GRCA2</v>
          </cell>
        </row>
        <row r="42">
          <cell r="A42" t="str">
            <v>GRGU</v>
          </cell>
          <cell r="B42" t="str">
            <v>Great Gulf Wilderness</v>
          </cell>
          <cell r="C42" t="str">
            <v>GRGU1</v>
          </cell>
        </row>
        <row r="43">
          <cell r="A43" t="str">
            <v>PRRA</v>
          </cell>
          <cell r="B43" t="str">
            <v>Presidential Range-Dry River Wilderness</v>
          </cell>
          <cell r="C43" t="str">
            <v>GRGU1</v>
          </cell>
        </row>
        <row r="44">
          <cell r="A44" t="str">
            <v>GRSA</v>
          </cell>
          <cell r="B44" t="str">
            <v>Great Sand Dunes NM</v>
          </cell>
          <cell r="C44" t="str">
            <v>GRSA1</v>
          </cell>
        </row>
        <row r="45">
          <cell r="A45" t="str">
            <v>GRSM</v>
          </cell>
          <cell r="B45" t="str">
            <v>Great Smoky Mountains NP</v>
          </cell>
          <cell r="C45" t="str">
            <v>GRSM1</v>
          </cell>
        </row>
        <row r="46">
          <cell r="A46" t="str">
            <v>JOYC</v>
          </cell>
          <cell r="B46" t="str">
            <v>Joyce-Kilmer-Slickrock Wilderness</v>
          </cell>
          <cell r="C46" t="str">
            <v>GRSM1</v>
          </cell>
        </row>
        <row r="47">
          <cell r="A47" t="str">
            <v>CAVE</v>
          </cell>
          <cell r="B47" t="str">
            <v>Carlsbad Caverns NP</v>
          </cell>
          <cell r="C47" t="str">
            <v>GUMO1</v>
          </cell>
        </row>
        <row r="48">
          <cell r="A48" t="str">
            <v>GUMO</v>
          </cell>
          <cell r="B48" t="str">
            <v>Guadalupe Mountains NP</v>
          </cell>
          <cell r="C48" t="str">
            <v>GUMO1</v>
          </cell>
        </row>
        <row r="49">
          <cell r="A49" t="str">
            <v>HALE</v>
          </cell>
          <cell r="B49" t="str">
            <v>Haleakala NP</v>
          </cell>
          <cell r="C49" t="str">
            <v>HALE1</v>
          </cell>
        </row>
        <row r="50">
          <cell r="A50" t="str">
            <v>HALE2</v>
          </cell>
          <cell r="B50" t="str">
            <v>Haleakala-2 NP</v>
          </cell>
          <cell r="C50" t="str">
            <v>HACR1</v>
          </cell>
        </row>
        <row r="51">
          <cell r="A51" t="str">
            <v>HAVO</v>
          </cell>
          <cell r="B51" t="str">
            <v>Hawaii Volcanoes NP</v>
          </cell>
          <cell r="C51" t="str">
            <v>HAVO1</v>
          </cell>
        </row>
        <row r="52">
          <cell r="A52" t="str">
            <v>HECA</v>
          </cell>
          <cell r="B52" t="str">
            <v>Hells Canyon Wilderness</v>
          </cell>
          <cell r="C52" t="str">
            <v>HECA1</v>
          </cell>
        </row>
        <row r="53">
          <cell r="A53" t="str">
            <v>HEGL</v>
          </cell>
          <cell r="B53" t="str">
            <v>Hercules-Glades Wilderness</v>
          </cell>
          <cell r="C53" t="str">
            <v>HEGL1</v>
          </cell>
        </row>
        <row r="54">
          <cell r="A54" t="str">
            <v>HOOV</v>
          </cell>
          <cell r="B54" t="str">
            <v>Hoover Wilderness</v>
          </cell>
          <cell r="C54" t="str">
            <v>HOOV1</v>
          </cell>
        </row>
        <row r="55">
          <cell r="A55" t="str">
            <v>MAZA</v>
          </cell>
          <cell r="B55" t="str">
            <v>Mazatzal Wilderness</v>
          </cell>
          <cell r="C55" t="str">
            <v>IKBA1</v>
          </cell>
        </row>
        <row r="56">
          <cell r="A56" t="str">
            <v>PIMO</v>
          </cell>
          <cell r="B56" t="str">
            <v>Pine Mountain Wilderness</v>
          </cell>
          <cell r="C56" t="str">
            <v>IKBA1</v>
          </cell>
        </row>
        <row r="57">
          <cell r="A57" t="str">
            <v>ISLE</v>
          </cell>
          <cell r="B57" t="str">
            <v>Isle Royale NP</v>
          </cell>
          <cell r="C57" t="str">
            <v>ISLE1</v>
          </cell>
        </row>
        <row r="58">
          <cell r="A58" t="str">
            <v>JARB</v>
          </cell>
          <cell r="B58" t="str">
            <v>Jarbidge Wilderness</v>
          </cell>
          <cell r="C58" t="str">
            <v>JARB1</v>
          </cell>
        </row>
        <row r="59">
          <cell r="A59" t="str">
            <v>JARI</v>
          </cell>
          <cell r="B59" t="str">
            <v>James River Face Wilderness</v>
          </cell>
          <cell r="C59" t="str">
            <v>JARI1</v>
          </cell>
        </row>
        <row r="60">
          <cell r="A60" t="str">
            <v>JOSH</v>
          </cell>
          <cell r="B60" t="str">
            <v>Joshua Tree NM</v>
          </cell>
          <cell r="C60" t="str">
            <v>JOSH1</v>
          </cell>
        </row>
        <row r="61">
          <cell r="A61" t="str">
            <v>ANAD</v>
          </cell>
          <cell r="B61" t="str">
            <v>Ansel Adams Wilderness (Minarets)</v>
          </cell>
          <cell r="C61" t="str">
            <v>KAIS1</v>
          </cell>
        </row>
        <row r="62">
          <cell r="A62" t="str">
            <v>JOMU</v>
          </cell>
          <cell r="B62" t="str">
            <v>John Muir Wilderness</v>
          </cell>
          <cell r="C62" t="str">
            <v>KAIS1</v>
          </cell>
        </row>
        <row r="63">
          <cell r="A63" t="str">
            <v>KAIS</v>
          </cell>
          <cell r="B63" t="str">
            <v>Kaiser Wilderness</v>
          </cell>
          <cell r="C63" t="str">
            <v>KAIS1</v>
          </cell>
        </row>
        <row r="64">
          <cell r="A64" t="str">
            <v>KALM</v>
          </cell>
          <cell r="B64" t="str">
            <v>Kalmiopsis Wilderness</v>
          </cell>
          <cell r="C64" t="str">
            <v>KALM1</v>
          </cell>
        </row>
        <row r="65">
          <cell r="A65" t="str">
            <v>LABE</v>
          </cell>
          <cell r="B65" t="str">
            <v>Lava Beds NM</v>
          </cell>
          <cell r="C65" t="str">
            <v>LABE1</v>
          </cell>
        </row>
        <row r="66">
          <cell r="A66" t="str">
            <v>SOWA</v>
          </cell>
          <cell r="B66" t="str">
            <v>South Warner Wilderness</v>
          </cell>
          <cell r="C66" t="str">
            <v>LABE1</v>
          </cell>
        </row>
        <row r="67">
          <cell r="A67" t="str">
            <v>CARI</v>
          </cell>
          <cell r="B67" t="str">
            <v>Caribou Wilderness</v>
          </cell>
          <cell r="C67" t="str">
            <v>LAVO1</v>
          </cell>
        </row>
        <row r="68">
          <cell r="A68" t="str">
            <v>LAVO</v>
          </cell>
          <cell r="B68" t="str">
            <v>Lassen Volcanic NP</v>
          </cell>
          <cell r="C68" t="str">
            <v>LAVO1</v>
          </cell>
        </row>
        <row r="69">
          <cell r="A69" t="str">
            <v>THLA</v>
          </cell>
          <cell r="B69" t="str">
            <v>Thousand Lakes Wilderness</v>
          </cell>
          <cell r="C69" t="str">
            <v>LAVO1</v>
          </cell>
        </row>
        <row r="70">
          <cell r="A70" t="str">
            <v>LIGO</v>
          </cell>
          <cell r="B70" t="str">
            <v>Linville Gorge Wilderness</v>
          </cell>
          <cell r="C70" t="str">
            <v>LIGO1</v>
          </cell>
        </row>
        <row r="71">
          <cell r="A71" t="str">
            <v>LOST</v>
          </cell>
          <cell r="B71" t="str">
            <v>Lostwood</v>
          </cell>
          <cell r="C71" t="str">
            <v>LOST1</v>
          </cell>
        </row>
        <row r="72">
          <cell r="A72" t="str">
            <v>LYBR</v>
          </cell>
          <cell r="B72" t="str">
            <v>Lye Brook Wilderness</v>
          </cell>
          <cell r="C72" t="str">
            <v>LYBR1</v>
          </cell>
        </row>
        <row r="73">
          <cell r="A73" t="str">
            <v>LYBR2</v>
          </cell>
          <cell r="B73" t="str">
            <v>Lye Brook-2 Wilderness</v>
          </cell>
          <cell r="C73" t="str">
            <v>LYEB1</v>
          </cell>
        </row>
        <row r="74">
          <cell r="A74" t="str">
            <v>MACA</v>
          </cell>
          <cell r="B74" t="str">
            <v>Mammoth Cave NP</v>
          </cell>
          <cell r="C74" t="str">
            <v>MACA1</v>
          </cell>
        </row>
        <row r="75">
          <cell r="A75" t="str">
            <v>MELA</v>
          </cell>
          <cell r="B75" t="str">
            <v>Medicine Lake</v>
          </cell>
          <cell r="C75" t="str">
            <v>MELA1</v>
          </cell>
        </row>
        <row r="76">
          <cell r="A76" t="str">
            <v>MEVE</v>
          </cell>
          <cell r="B76" t="str">
            <v>Mesa Verde NP</v>
          </cell>
          <cell r="C76" t="str">
            <v>MEVE1</v>
          </cell>
        </row>
        <row r="77">
          <cell r="A77" t="str">
            <v>MING</v>
          </cell>
          <cell r="B77" t="str">
            <v>Mingo</v>
          </cell>
          <cell r="C77" t="str">
            <v>MING1</v>
          </cell>
        </row>
        <row r="78">
          <cell r="A78" t="str">
            <v>MOHO</v>
          </cell>
          <cell r="B78" t="str">
            <v>Mount Hood Wilderness</v>
          </cell>
          <cell r="C78" t="str">
            <v>MOHO1</v>
          </cell>
        </row>
        <row r="79">
          <cell r="A79" t="str">
            <v>BOMA</v>
          </cell>
          <cell r="B79" t="str">
            <v>Bob Marshall Wilderness</v>
          </cell>
          <cell r="C79" t="str">
            <v>MONT1</v>
          </cell>
        </row>
        <row r="80">
          <cell r="A80" t="str">
            <v>MIMO</v>
          </cell>
          <cell r="B80" t="str">
            <v>Mission Mountains Wilderness</v>
          </cell>
          <cell r="C80" t="str">
            <v>MONT1</v>
          </cell>
        </row>
        <row r="81">
          <cell r="A81" t="str">
            <v>SCAP</v>
          </cell>
          <cell r="B81" t="str">
            <v>Scapegoat Wilderness</v>
          </cell>
          <cell r="C81" t="str">
            <v>MONT1</v>
          </cell>
        </row>
        <row r="82">
          <cell r="A82" t="str">
            <v>MOOS</v>
          </cell>
          <cell r="B82" t="str">
            <v>Moosehorn</v>
          </cell>
          <cell r="C82" t="str">
            <v>MOOS1</v>
          </cell>
        </row>
        <row r="83">
          <cell r="A83" t="str">
            <v>ROCA</v>
          </cell>
          <cell r="B83" t="str">
            <v>Roosevelt Campobello International Park</v>
          </cell>
          <cell r="C83" t="str">
            <v>MOOS1</v>
          </cell>
        </row>
        <row r="84">
          <cell r="A84" t="str">
            <v>MORA</v>
          </cell>
          <cell r="B84" t="str">
            <v>Mount Rainier NP</v>
          </cell>
          <cell r="C84" t="str">
            <v>MORA1</v>
          </cell>
        </row>
        <row r="85">
          <cell r="A85" t="str">
            <v>MOZI</v>
          </cell>
          <cell r="B85" t="str">
            <v>Mount Zirkel Wilderness</v>
          </cell>
          <cell r="C85" t="str">
            <v>MOZI1</v>
          </cell>
        </row>
        <row r="86">
          <cell r="A86" t="str">
            <v>RAWA</v>
          </cell>
          <cell r="B86" t="str">
            <v>Rawah Wilderness</v>
          </cell>
          <cell r="C86" t="str">
            <v>MOZI1</v>
          </cell>
        </row>
        <row r="87">
          <cell r="A87" t="str">
            <v>NOAB</v>
          </cell>
          <cell r="B87" t="str">
            <v>North Absaroka Wilderness</v>
          </cell>
          <cell r="C87" t="str">
            <v>NOAB1</v>
          </cell>
        </row>
        <row r="88">
          <cell r="A88" t="str">
            <v>WASH</v>
          </cell>
          <cell r="B88" t="str">
            <v>Washakie Wilderness</v>
          </cell>
          <cell r="C88" t="str">
            <v>NOAB1</v>
          </cell>
        </row>
        <row r="89">
          <cell r="A89" t="str">
            <v>GLPE</v>
          </cell>
          <cell r="B89" t="str">
            <v>Glacier Peak Wilderness</v>
          </cell>
          <cell r="C89" t="str">
            <v>NOCA1</v>
          </cell>
        </row>
        <row r="90">
          <cell r="A90" t="str">
            <v>NOCA</v>
          </cell>
          <cell r="B90" t="str">
            <v>North Cascades NP</v>
          </cell>
          <cell r="C90" t="str">
            <v>NOCA1</v>
          </cell>
        </row>
        <row r="91">
          <cell r="A91" t="str">
            <v>OKEF</v>
          </cell>
          <cell r="B91" t="str">
            <v>Okefenokee</v>
          </cell>
          <cell r="C91" t="str">
            <v>OKEF1</v>
          </cell>
        </row>
        <row r="92">
          <cell r="A92" t="str">
            <v>WOLF</v>
          </cell>
          <cell r="B92" t="str">
            <v>Wolf Island</v>
          </cell>
          <cell r="C92" t="str">
            <v>OKEF1</v>
          </cell>
        </row>
        <row r="93">
          <cell r="A93" t="str">
            <v>OLYM</v>
          </cell>
          <cell r="B93" t="str">
            <v>Olympic NP</v>
          </cell>
          <cell r="C93" t="str">
            <v>OLYM1</v>
          </cell>
        </row>
        <row r="94">
          <cell r="A94" t="str">
            <v>PASA</v>
          </cell>
          <cell r="B94" t="str">
            <v>Pasayten Wilderness</v>
          </cell>
          <cell r="C94" t="str">
            <v>PASA1</v>
          </cell>
        </row>
        <row r="95">
          <cell r="A95" t="str">
            <v>PEFO</v>
          </cell>
          <cell r="B95" t="str">
            <v>Petrified Forest NP</v>
          </cell>
          <cell r="C95" t="str">
            <v>PEFO1</v>
          </cell>
        </row>
        <row r="96">
          <cell r="A96" t="str">
            <v>PINN</v>
          </cell>
          <cell r="B96" t="str">
            <v>Pinnacles NM</v>
          </cell>
          <cell r="C96" t="str">
            <v>PINN1</v>
          </cell>
        </row>
        <row r="97">
          <cell r="A97" t="str">
            <v>VENT</v>
          </cell>
          <cell r="B97" t="str">
            <v>Ventana Wilderness</v>
          </cell>
          <cell r="C97" t="str">
            <v>PINN1</v>
          </cell>
        </row>
        <row r="98">
          <cell r="A98" t="str">
            <v>PORE</v>
          </cell>
          <cell r="B98" t="str">
            <v>Point Reyes NS</v>
          </cell>
          <cell r="C98" t="str">
            <v>PORE1</v>
          </cell>
        </row>
        <row r="99">
          <cell r="A99" t="str">
            <v>RAFA</v>
          </cell>
          <cell r="B99" t="str">
            <v>San Rafael Wilderness</v>
          </cell>
          <cell r="C99" t="str">
            <v>RAFA1</v>
          </cell>
        </row>
        <row r="100">
          <cell r="A100" t="str">
            <v>REDW</v>
          </cell>
          <cell r="B100" t="str">
            <v>Redwood NP</v>
          </cell>
          <cell r="C100" t="str">
            <v>REDW1</v>
          </cell>
        </row>
        <row r="101">
          <cell r="A101" t="str">
            <v>ROMA</v>
          </cell>
          <cell r="B101" t="str">
            <v>Cape Romain</v>
          </cell>
          <cell r="C101" t="str">
            <v>ROMA1</v>
          </cell>
        </row>
        <row r="102">
          <cell r="A102" t="str">
            <v>ROMO</v>
          </cell>
          <cell r="B102" t="str">
            <v>Rocky Mountain NP</v>
          </cell>
          <cell r="C102" t="str">
            <v>ROMO1</v>
          </cell>
        </row>
        <row r="103">
          <cell r="A103" t="str">
            <v>SACR</v>
          </cell>
          <cell r="B103" t="str">
            <v>Salt Creek</v>
          </cell>
          <cell r="C103" t="str">
            <v>SACR1</v>
          </cell>
        </row>
        <row r="104">
          <cell r="A104" t="str">
            <v>CUCA</v>
          </cell>
          <cell r="B104" t="str">
            <v>Cucamonga Wilderness</v>
          </cell>
          <cell r="C104" t="str">
            <v>SAGA1</v>
          </cell>
        </row>
        <row r="105">
          <cell r="A105" t="str">
            <v>SAGA</v>
          </cell>
          <cell r="B105" t="str">
            <v>San Gabriel Wilderness</v>
          </cell>
          <cell r="C105" t="str">
            <v>SAGA1</v>
          </cell>
        </row>
        <row r="106">
          <cell r="A106" t="str">
            <v>SAGO</v>
          </cell>
          <cell r="B106" t="str">
            <v>San Gorgonio Wilderness</v>
          </cell>
          <cell r="C106" t="str">
            <v>SAGO1</v>
          </cell>
        </row>
        <row r="107">
          <cell r="A107" t="str">
            <v>SAJA</v>
          </cell>
          <cell r="B107" t="str">
            <v>San Jacinto Wilderness</v>
          </cell>
          <cell r="C107" t="str">
            <v>SAGO1</v>
          </cell>
        </row>
        <row r="108">
          <cell r="A108" t="str">
            <v>SAGU</v>
          </cell>
          <cell r="B108" t="str">
            <v>Saguaro NM</v>
          </cell>
          <cell r="C108" t="str">
            <v>SAGU1</v>
          </cell>
        </row>
        <row r="109">
          <cell r="A109" t="str">
            <v>SAMA</v>
          </cell>
          <cell r="B109" t="str">
            <v>St. Marks</v>
          </cell>
          <cell r="C109" t="str">
            <v>SAMA1</v>
          </cell>
        </row>
        <row r="110">
          <cell r="A110" t="str">
            <v>SAPE</v>
          </cell>
          <cell r="B110" t="str">
            <v>San Pedro Parks Wilderness</v>
          </cell>
          <cell r="C110" t="str">
            <v>SAPE1</v>
          </cell>
        </row>
        <row r="111">
          <cell r="A111" t="str">
            <v>SAWT</v>
          </cell>
          <cell r="B111" t="str">
            <v>Sawtooth Wilderness</v>
          </cell>
          <cell r="C111" t="str">
            <v>SAWT1</v>
          </cell>
        </row>
        <row r="112">
          <cell r="A112" t="str">
            <v>SENE</v>
          </cell>
          <cell r="B112" t="str">
            <v>Seney</v>
          </cell>
          <cell r="C112" t="str">
            <v>SENE1</v>
          </cell>
        </row>
        <row r="113">
          <cell r="A113" t="str">
            <v>KICA</v>
          </cell>
          <cell r="B113" t="str">
            <v>Kings Canyon NP</v>
          </cell>
          <cell r="C113" t="str">
            <v>SEQU1</v>
          </cell>
        </row>
        <row r="114">
          <cell r="A114" t="str">
            <v>SEQU</v>
          </cell>
          <cell r="B114" t="str">
            <v>Sequoia NP</v>
          </cell>
          <cell r="C114" t="str">
            <v>SEQU1</v>
          </cell>
        </row>
        <row r="115">
          <cell r="A115" t="str">
            <v>SHEN</v>
          </cell>
          <cell r="B115" t="str">
            <v>Shenandoah NP</v>
          </cell>
          <cell r="C115" t="str">
            <v>SHEN1</v>
          </cell>
        </row>
        <row r="116">
          <cell r="A116" t="str">
            <v>SHRO</v>
          </cell>
          <cell r="B116" t="str">
            <v>Shining Rock Wilderness</v>
          </cell>
          <cell r="C116" t="str">
            <v>SHRO1</v>
          </cell>
        </row>
        <row r="117">
          <cell r="A117" t="str">
            <v>SIAN</v>
          </cell>
          <cell r="B117" t="str">
            <v>Sierra Ancha Wilderness</v>
          </cell>
          <cell r="C117" t="str">
            <v>SIAN1</v>
          </cell>
        </row>
        <row r="118">
          <cell r="A118" t="str">
            <v>SIME</v>
          </cell>
          <cell r="B118" t="str">
            <v>Simeonof</v>
          </cell>
          <cell r="C118" t="str">
            <v>SIME1</v>
          </cell>
        </row>
        <row r="119">
          <cell r="A119" t="str">
            <v>SIPS</v>
          </cell>
          <cell r="B119" t="str">
            <v>Sipsey Wilderness</v>
          </cell>
          <cell r="C119" t="str">
            <v>SIPS1</v>
          </cell>
        </row>
        <row r="120">
          <cell r="A120" t="str">
            <v>ALLA</v>
          </cell>
          <cell r="B120" t="str">
            <v>Alpine Lake Wilderness</v>
          </cell>
          <cell r="C120" t="str">
            <v>SNPA1</v>
          </cell>
        </row>
        <row r="121">
          <cell r="A121" t="str">
            <v>EACA</v>
          </cell>
          <cell r="B121" t="str">
            <v>Eagle Cap Wilderness</v>
          </cell>
          <cell r="C121" t="str">
            <v>STAR1</v>
          </cell>
        </row>
        <row r="122">
          <cell r="A122" t="str">
            <v>STMO</v>
          </cell>
          <cell r="B122" t="str">
            <v>Strawberry Mountain Wilderness</v>
          </cell>
          <cell r="C122" t="str">
            <v>STAR1</v>
          </cell>
        </row>
        <row r="123">
          <cell r="A123" t="str">
            <v>ANAC</v>
          </cell>
          <cell r="B123" t="str">
            <v>Anaconda-Pintler Wilderness</v>
          </cell>
          <cell r="C123" t="str">
            <v>SULA1</v>
          </cell>
        </row>
        <row r="124">
          <cell r="A124" t="str">
            <v>SELW</v>
          </cell>
          <cell r="B124" t="str">
            <v>Selway-Bitterroot Wilderness</v>
          </cell>
          <cell r="C124" t="str">
            <v>SULA1</v>
          </cell>
        </row>
        <row r="125">
          <cell r="A125" t="str">
            <v>SWAN</v>
          </cell>
          <cell r="B125" t="str">
            <v>Swanquarter</v>
          </cell>
          <cell r="C125" t="str">
            <v>SWAN1</v>
          </cell>
        </row>
        <row r="126">
          <cell r="A126" t="str">
            <v>SYCA</v>
          </cell>
          <cell r="B126" t="str">
            <v>Sycamore Canyon Wilderness</v>
          </cell>
          <cell r="C126" t="str">
            <v>SYCA1</v>
          </cell>
        </row>
        <row r="127">
          <cell r="A127" t="str">
            <v>SYCA2</v>
          </cell>
          <cell r="B127" t="str">
            <v>Sycamore Canyon-2 Wilderness</v>
          </cell>
          <cell r="C127" t="str">
            <v>SYCA2</v>
          </cell>
        </row>
        <row r="128">
          <cell r="A128" t="str">
            <v>THRO</v>
          </cell>
          <cell r="B128" t="str">
            <v>Theodore Roosevelt NP</v>
          </cell>
          <cell r="C128" t="str">
            <v>THRO1</v>
          </cell>
        </row>
        <row r="129">
          <cell r="A129" t="str">
            <v>MOJE</v>
          </cell>
          <cell r="B129" t="str">
            <v>Mount Jefferson Wilderness</v>
          </cell>
          <cell r="C129" t="str">
            <v>THSI1</v>
          </cell>
        </row>
        <row r="130">
          <cell r="A130" t="str">
            <v>MOWA</v>
          </cell>
          <cell r="B130" t="str">
            <v>Mount Washington Wilderness</v>
          </cell>
          <cell r="C130" t="str">
            <v>THSI1</v>
          </cell>
        </row>
        <row r="131">
          <cell r="A131" t="str">
            <v>THIS</v>
          </cell>
          <cell r="B131" t="str">
            <v>Three Sisters Wilderness</v>
          </cell>
          <cell r="C131" t="str">
            <v>THSI1</v>
          </cell>
        </row>
        <row r="132">
          <cell r="A132" t="str">
            <v>SUPE</v>
          </cell>
          <cell r="B132" t="str">
            <v>Superstition Wilderness</v>
          </cell>
          <cell r="C132" t="str">
            <v>TONT1</v>
          </cell>
        </row>
        <row r="133">
          <cell r="A133" t="str">
            <v>MAMO</v>
          </cell>
          <cell r="B133" t="str">
            <v>Marble Mountain Wilderness</v>
          </cell>
          <cell r="C133" t="str">
            <v>TRIN1</v>
          </cell>
        </row>
        <row r="134">
          <cell r="A134" t="str">
            <v>YOBO</v>
          </cell>
          <cell r="B134" t="str">
            <v>Yolla Bolly Middle Eel Wilderness</v>
          </cell>
          <cell r="C134" t="str">
            <v>TRIN1</v>
          </cell>
        </row>
        <row r="135">
          <cell r="A135" t="str">
            <v>TUXE</v>
          </cell>
          <cell r="B135" t="str">
            <v>Tuxedni</v>
          </cell>
          <cell r="C135" t="str">
            <v>TUXE1</v>
          </cell>
        </row>
        <row r="136">
          <cell r="A136" t="str">
            <v>TUXE2</v>
          </cell>
          <cell r="B136" t="str">
            <v>Tuxedni-2</v>
          </cell>
          <cell r="C136" t="str">
            <v>KPBO1</v>
          </cell>
        </row>
        <row r="137">
          <cell r="A137" t="str">
            <v>ULBE</v>
          </cell>
          <cell r="B137" t="str">
            <v>UL Bend</v>
          </cell>
          <cell r="C137" t="str">
            <v>ULBE1</v>
          </cell>
        </row>
        <row r="138">
          <cell r="A138" t="str">
            <v>UPBU</v>
          </cell>
          <cell r="B138" t="str">
            <v>Upper Buffalo Wilderness</v>
          </cell>
          <cell r="C138" t="str">
            <v>UPBU1</v>
          </cell>
        </row>
        <row r="139">
          <cell r="A139" t="str">
            <v>VIIS</v>
          </cell>
          <cell r="B139" t="str">
            <v>Virgin Islands NP</v>
          </cell>
          <cell r="C139" t="str">
            <v>VIIS1</v>
          </cell>
        </row>
        <row r="140">
          <cell r="A140" t="str">
            <v>VOYA</v>
          </cell>
          <cell r="B140" t="str">
            <v>Voyageurs NP</v>
          </cell>
          <cell r="C140" t="str">
            <v>VOYA2</v>
          </cell>
        </row>
        <row r="141">
          <cell r="A141" t="str">
            <v>BLCA</v>
          </cell>
          <cell r="B141" t="str">
            <v>Black Canyon of the Gunnison NM</v>
          </cell>
          <cell r="C141" t="str">
            <v>WEMI1</v>
          </cell>
        </row>
        <row r="142">
          <cell r="A142" t="str">
            <v>LAGA</v>
          </cell>
          <cell r="B142" t="str">
            <v>La Garita Wilderness</v>
          </cell>
          <cell r="C142" t="str">
            <v>WEMI1</v>
          </cell>
        </row>
        <row r="143">
          <cell r="A143" t="str">
            <v>WEMI</v>
          </cell>
          <cell r="B143" t="str">
            <v>Weminuche Wilderness</v>
          </cell>
          <cell r="C143" t="str">
            <v>WEMI1</v>
          </cell>
        </row>
        <row r="144">
          <cell r="A144" t="str">
            <v>WHIT</v>
          </cell>
          <cell r="B144" t="str">
            <v>White Mountain Wilderness</v>
          </cell>
          <cell r="C144" t="str">
            <v>WHIT1</v>
          </cell>
        </row>
        <row r="145">
          <cell r="A145" t="str">
            <v>GORO</v>
          </cell>
          <cell r="B145" t="str">
            <v>Goat Rocks Wilderness</v>
          </cell>
          <cell r="C145" t="str">
            <v>WHPA1</v>
          </cell>
        </row>
        <row r="146">
          <cell r="A146" t="str">
            <v>WHPA</v>
          </cell>
          <cell r="B146" t="str">
            <v>Mount Adams Wilderness</v>
          </cell>
          <cell r="C146" t="str">
            <v>WHPA1</v>
          </cell>
        </row>
        <row r="147">
          <cell r="A147" t="str">
            <v>PECO</v>
          </cell>
          <cell r="B147" t="str">
            <v>Pecos Wilderness</v>
          </cell>
          <cell r="C147" t="str">
            <v>WHPE1</v>
          </cell>
        </row>
        <row r="148">
          <cell r="A148" t="str">
            <v>WHPE</v>
          </cell>
          <cell r="B148" t="str">
            <v>Wheeler Peak Wilderness</v>
          </cell>
          <cell r="C148" t="str">
            <v>WHPE1</v>
          </cell>
        </row>
        <row r="149">
          <cell r="A149" t="str">
            <v>EANE</v>
          </cell>
          <cell r="B149" t="str">
            <v>Eagles Nest Wilderness</v>
          </cell>
          <cell r="C149" t="str">
            <v>WHRI1</v>
          </cell>
        </row>
        <row r="150">
          <cell r="A150" t="str">
            <v>FLTO</v>
          </cell>
          <cell r="B150" t="str">
            <v>Flat Tops Wilderness</v>
          </cell>
          <cell r="C150" t="str">
            <v>WHRI1</v>
          </cell>
        </row>
        <row r="151">
          <cell r="A151" t="str">
            <v>MABE</v>
          </cell>
          <cell r="B151" t="str">
            <v>Maroon Bells-Snowmass Wilderness</v>
          </cell>
          <cell r="C151" t="str">
            <v>WHRI1</v>
          </cell>
        </row>
        <row r="152">
          <cell r="A152" t="str">
            <v>WEEL</v>
          </cell>
          <cell r="B152" t="str">
            <v>West Elk Wilderness</v>
          </cell>
          <cell r="C152" t="str">
            <v>WHRI1</v>
          </cell>
        </row>
        <row r="153">
          <cell r="A153" t="str">
            <v>WICA</v>
          </cell>
          <cell r="B153" t="str">
            <v>Wind Cave NP</v>
          </cell>
          <cell r="C153" t="str">
            <v>WICA1</v>
          </cell>
        </row>
        <row r="154">
          <cell r="A154" t="str">
            <v>WIMO</v>
          </cell>
          <cell r="B154" t="str">
            <v>Wichita Mountains</v>
          </cell>
          <cell r="C154" t="str">
            <v>WIMO1</v>
          </cell>
        </row>
        <row r="155">
          <cell r="A155" t="str">
            <v>GRTE</v>
          </cell>
          <cell r="B155" t="str">
            <v>Grand Teton NP</v>
          </cell>
          <cell r="C155" t="str">
            <v>YELL2</v>
          </cell>
        </row>
        <row r="156">
          <cell r="A156" t="str">
            <v>REDR</v>
          </cell>
          <cell r="B156" t="str">
            <v>Red Rock Lakes</v>
          </cell>
          <cell r="C156" t="str">
            <v>YELL2</v>
          </cell>
        </row>
        <row r="157">
          <cell r="A157" t="str">
            <v>TETO</v>
          </cell>
          <cell r="B157" t="str">
            <v>Teton Wilderness</v>
          </cell>
          <cell r="C157" t="str">
            <v>YELL2</v>
          </cell>
        </row>
        <row r="158">
          <cell r="A158" t="str">
            <v>YELL</v>
          </cell>
          <cell r="B158" t="str">
            <v>Yellowstone NP</v>
          </cell>
          <cell r="C158" t="str">
            <v>YELL2</v>
          </cell>
        </row>
        <row r="159">
          <cell r="A159" t="str">
            <v>EMIG</v>
          </cell>
          <cell r="B159" t="str">
            <v>Emigrant Wilderness</v>
          </cell>
          <cell r="C159" t="str">
            <v>YOSE1</v>
          </cell>
        </row>
        <row r="160">
          <cell r="A160" t="str">
            <v>YOSE</v>
          </cell>
          <cell r="B160" t="str">
            <v>Yosemite NP</v>
          </cell>
          <cell r="C160" t="str">
            <v>YOSE1</v>
          </cell>
        </row>
        <row r="161">
          <cell r="A161" t="str">
            <v>ZION</v>
          </cell>
          <cell r="B161" t="str">
            <v>Zion NP</v>
          </cell>
          <cell r="C161" t="str">
            <v>ZION1</v>
          </cell>
        </row>
        <row r="162">
          <cell r="A162" t="str">
            <v>ZION2</v>
          </cell>
          <cell r="B162" t="str">
            <v>Zion-2 NP</v>
          </cell>
          <cell r="C162" t="str">
            <v>ZICA1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zoomScale="80" zoomScaleNormal="80" workbookViewId="0">
      <selection activeCell="B30" sqref="B30"/>
    </sheetView>
  </sheetViews>
  <sheetFormatPr defaultRowHeight="15" x14ac:dyDescent="0.25"/>
  <cols>
    <col min="1" max="1" width="33.7109375" style="2" customWidth="1"/>
    <col min="2" max="2" width="9.7109375" style="2" bestFit="1" customWidth="1"/>
    <col min="3" max="11" width="9.7109375" style="2" customWidth="1"/>
    <col min="12" max="13" width="9.7109375" style="2" bestFit="1" customWidth="1"/>
    <col min="14" max="16384" width="9.140625" style="2"/>
  </cols>
  <sheetData>
    <row r="1" spans="1:26" x14ac:dyDescent="0.25">
      <c r="A1" s="28" t="s">
        <v>64</v>
      </c>
      <c r="B1" s="28" t="str">
        <f>VLOOKUP(A1,'156-Class1-coordinates-all site'!A:B,2,FALSE)&amp;"/"&amp;VLOOKUP(A1,'156-Class1-coordinates-all site'!A:C,3,FALSE)&amp;" - Visibility (dv)"</f>
        <v>Great Smoky Mountains NP/GRSM1 - Visibility (dv)</v>
      </c>
      <c r="O1" s="28" t="str">
        <f>VLOOKUP(A1,'156-Class1-coordinates-all site'!A:B,2,FALSE)&amp;"/"&amp;VLOOKUP(A1,'156-Class1-coordinates-all site'!A:C,3,FALSE)&amp;" - Light Extinction (1/Mm)"</f>
        <v>Great Smoky Mountains NP/GRSM1 - Light Extinction (1/Mm)</v>
      </c>
    </row>
    <row r="3" spans="1:26" x14ac:dyDescent="0.25">
      <c r="B3" s="3">
        <v>37987</v>
      </c>
      <c r="C3" s="3">
        <v>39814</v>
      </c>
      <c r="D3" s="3">
        <v>40179</v>
      </c>
      <c r="E3" s="3">
        <v>40544</v>
      </c>
      <c r="F3" s="3">
        <v>40909</v>
      </c>
      <c r="G3" s="3">
        <v>41275</v>
      </c>
      <c r="H3" s="3">
        <v>41640</v>
      </c>
      <c r="I3" s="3">
        <v>42005</v>
      </c>
      <c r="J3" s="3">
        <v>42370</v>
      </c>
      <c r="K3" s="3">
        <v>42736</v>
      </c>
      <c r="L3" s="3">
        <v>46753</v>
      </c>
      <c r="M3" s="3">
        <v>59902</v>
      </c>
      <c r="O3" s="3">
        <v>37987</v>
      </c>
      <c r="P3" s="3">
        <v>39814</v>
      </c>
      <c r="Q3" s="3">
        <v>40179</v>
      </c>
      <c r="R3" s="3">
        <v>40544</v>
      </c>
      <c r="S3" s="3">
        <v>40909</v>
      </c>
      <c r="T3" s="3">
        <v>41275</v>
      </c>
      <c r="U3" s="3">
        <v>41640</v>
      </c>
      <c r="V3" s="3">
        <v>42005</v>
      </c>
      <c r="W3" s="3">
        <v>42370</v>
      </c>
      <c r="X3" s="3">
        <v>42736</v>
      </c>
      <c r="Y3" s="3">
        <v>46753</v>
      </c>
      <c r="Z3" s="3">
        <v>59902</v>
      </c>
    </row>
    <row r="4" spans="1:26" x14ac:dyDescent="0.25">
      <c r="A4" s="2" t="s">
        <v>679</v>
      </c>
      <c r="B4" s="4">
        <f>VLOOKUP(A1,'SESARM URP 2028elv5 - Table'!A:U,18,FALSE)</f>
        <v>29.16</v>
      </c>
      <c r="C4" s="4"/>
      <c r="D4" s="4"/>
      <c r="E4" s="4"/>
      <c r="F4" s="4"/>
      <c r="G4" s="4"/>
      <c r="H4" s="4"/>
      <c r="I4" s="4"/>
      <c r="J4" s="4"/>
      <c r="K4" s="4"/>
      <c r="L4" s="4"/>
      <c r="M4" s="4">
        <f>VLOOKUP(A1,'SESARM URP 2028elv5 - Table'!A:AI,21,FALSE)</f>
        <v>10.050000000000001</v>
      </c>
      <c r="O4" s="4">
        <f>VLOOKUP($A$1,'SESARM URP 2028elv5 - Table'!A:AC,29,FALSE)</f>
        <v>184.67270442631443</v>
      </c>
      <c r="P4" s="4"/>
      <c r="Q4" s="4"/>
      <c r="R4" s="4"/>
      <c r="S4" s="4"/>
      <c r="T4" s="4"/>
      <c r="U4" s="4"/>
      <c r="V4" s="4"/>
      <c r="W4" s="4"/>
      <c r="X4" s="4"/>
      <c r="Y4" s="4"/>
      <c r="Z4" s="4">
        <f>VLOOKUP($A$1,'SESARM URP 2028elv5 - Table'!A:AE,31,FALSE)</f>
        <v>27.319072728259272</v>
      </c>
    </row>
    <row r="5" spans="1:26" x14ac:dyDescent="0.25">
      <c r="A5" s="2" t="s">
        <v>680</v>
      </c>
      <c r="B5" s="4">
        <f>B4</f>
        <v>29.16</v>
      </c>
      <c r="C5" s="4"/>
      <c r="D5" s="4"/>
      <c r="E5" s="4"/>
      <c r="F5" s="4"/>
      <c r="G5" s="4"/>
      <c r="H5" s="4"/>
      <c r="I5" s="4"/>
      <c r="J5" s="4"/>
      <c r="K5" s="4"/>
      <c r="L5" s="4"/>
      <c r="M5" s="4">
        <f>VLOOKUP(A1,'SESARM URP 2028elv5 - Table'!A:AI,33,FALSE)</f>
        <v>11.681383513167198</v>
      </c>
      <c r="O5" s="4">
        <f>O4</f>
        <v>184.67270442631443</v>
      </c>
      <c r="P5" s="4"/>
      <c r="Q5" s="4"/>
      <c r="R5" s="4"/>
      <c r="S5" s="4"/>
      <c r="T5" s="4"/>
      <c r="U5" s="4"/>
      <c r="V5" s="4"/>
      <c r="W5" s="4"/>
      <c r="X5" s="4"/>
      <c r="Y5" s="4"/>
      <c r="Z5" s="4">
        <f>VLOOKUP(A1,'SESARM URP 2028elv5 - Table'!A:AI,35,FALSE)</f>
        <v>32.159999999999997</v>
      </c>
    </row>
    <row r="6" spans="1:26" x14ac:dyDescent="0.25">
      <c r="A6" s="2" t="s">
        <v>443</v>
      </c>
      <c r="B6" s="4"/>
      <c r="C6" s="4"/>
      <c r="D6" s="4"/>
      <c r="E6" s="4">
        <f>VLOOKUP(A1,'SESARM URP 2028elv5 - Table'!A:L,9,FALSE)</f>
        <v>21.39</v>
      </c>
      <c r="F6" s="4"/>
      <c r="G6" s="4"/>
      <c r="H6" s="4"/>
      <c r="I6" s="4"/>
      <c r="J6" s="4"/>
      <c r="K6" s="4"/>
      <c r="L6" s="4">
        <f>VLOOKUP(A1,'SESARM URP 2028elv5 - Table'!A:L,10,FALSE)</f>
        <v>15.03</v>
      </c>
      <c r="M6" s="4"/>
      <c r="O6" s="4"/>
      <c r="P6" s="4"/>
      <c r="Q6" s="4"/>
      <c r="R6" s="4">
        <f>VLOOKUP($A$1,'SESARM URP 2028elv5 - Table'!A:AB,26,FALSE)</f>
        <v>88.030646193884095</v>
      </c>
      <c r="S6" s="4"/>
      <c r="T6" s="4"/>
      <c r="U6" s="4"/>
      <c r="V6" s="4"/>
      <c r="W6" s="4"/>
      <c r="X6" s="4"/>
      <c r="Y6" s="4">
        <f>VLOOKUP($A$1,'SESARM URP 2028elv5 - Table'!A:AB,27,FALSE)</f>
        <v>46.077123240574601</v>
      </c>
      <c r="Z6" s="4"/>
    </row>
    <row r="7" spans="1:26" x14ac:dyDescent="0.25">
      <c r="A7" s="2" t="s">
        <v>678</v>
      </c>
      <c r="B7" s="4"/>
      <c r="C7" s="4">
        <f>VLOOKUP(CONCATENATE($A$1,":","2009"),sia_impairment_group_means_10_1!$D:$H,5,FALSE)</f>
        <v>22.231850111</v>
      </c>
      <c r="D7" s="4">
        <f>VLOOKUP(CONCATENATE($A$1,":","2010"),sia_impairment_group_means_10_1!$D:$H,5,FALSE)</f>
        <v>22.508245102</v>
      </c>
      <c r="E7" s="4">
        <f>VLOOKUP(CONCATENATE($A$1,":","2011"),sia_impairment_group_means_10_1!$D:$H,5,FALSE)</f>
        <v>22.69416807</v>
      </c>
      <c r="F7" s="4">
        <f>VLOOKUP(CONCATENATE($A$1,":","2012"),sia_impairment_group_means_10_1!$D:$H,5,FALSE)</f>
        <v>19.942085322000001</v>
      </c>
      <c r="G7" s="4">
        <f>VLOOKUP(CONCATENATE($A$1,":","2013"),sia_impairment_group_means_10_1!$D:$H,5,FALSE)</f>
        <v>19.561175872</v>
      </c>
      <c r="H7" s="4"/>
      <c r="I7" s="4"/>
      <c r="J7" s="4"/>
      <c r="K7" s="4"/>
      <c r="L7" s="4"/>
      <c r="M7" s="4"/>
      <c r="O7" s="4"/>
      <c r="P7" s="4">
        <f t="shared" ref="P7:T7" si="0">10*EXP(C7/10)</f>
        <v>92.367030674554584</v>
      </c>
      <c r="Q7" s="4">
        <f t="shared" si="0"/>
        <v>94.955617971794197</v>
      </c>
      <c r="R7" s="4">
        <f t="shared" si="0"/>
        <v>96.737575010041638</v>
      </c>
      <c r="S7" s="4">
        <f t="shared" si="0"/>
        <v>73.463862981159608</v>
      </c>
      <c r="T7" s="4">
        <f t="shared" si="0"/>
        <v>70.718179822492687</v>
      </c>
      <c r="U7" s="4"/>
      <c r="V7" s="4"/>
      <c r="W7" s="4"/>
      <c r="X7" s="4"/>
      <c r="Y7" s="4"/>
      <c r="Z7" s="4"/>
    </row>
    <row r="8" spans="1:26" x14ac:dyDescent="0.25">
      <c r="A8" s="2" t="s">
        <v>683</v>
      </c>
      <c r="H8" s="4">
        <f>VLOOKUP(CONCATENATE($A$1,":","2014"),sia_impairment_group_means_10_1!$D:$H,5,FALSE)</f>
        <v>19.060836042999998</v>
      </c>
      <c r="I8" s="4">
        <f>VLOOKUP(CONCATENATE($A$1,":","2015"),sia_impairment_group_means_10_1!$D:$H,5,FALSE)</f>
        <v>17.109126442000001</v>
      </c>
      <c r="J8" s="4">
        <f>VLOOKUP(CONCATENATE($A$1,":","2016"),sia_impairment_group_means_10_1!$D:$H,5,FALSE)</f>
        <v>16.448076082</v>
      </c>
      <c r="K8" s="4">
        <f>VLOOKUP(CONCATENATE($A$1,":","2017"),sia_impairment_group_means_10_1!$D:$H,5,FALSE)</f>
        <v>16.971310976000002</v>
      </c>
      <c r="U8" s="4">
        <f t="shared" ref="U8" si="1">10*EXP(H8/10)</f>
        <v>67.266927530174513</v>
      </c>
      <c r="V8" s="4">
        <f t="shared" ref="V8" si="2">10*EXP(I8/10)</f>
        <v>55.340097555389598</v>
      </c>
      <c r="W8" s="4">
        <f t="shared" ref="W8" si="3">10*EXP(J8/10)</f>
        <v>51.800132190070585</v>
      </c>
      <c r="X8" s="4">
        <f t="shared" ref="X8" si="4">10*EXP(K8/10)</f>
        <v>54.582656763288995</v>
      </c>
    </row>
    <row r="9" spans="1:26" x14ac:dyDescent="0.25">
      <c r="A9" s="2" t="s">
        <v>681</v>
      </c>
      <c r="L9" s="4">
        <f>M4</f>
        <v>10.050000000000001</v>
      </c>
      <c r="M9" s="4">
        <f>L9</f>
        <v>10.050000000000001</v>
      </c>
      <c r="Y9" s="4">
        <f>Z4</f>
        <v>27.319072728259272</v>
      </c>
      <c r="Z9" s="4">
        <f>Z4</f>
        <v>27.319072728259272</v>
      </c>
    </row>
    <row r="10" spans="1:26" x14ac:dyDescent="0.25">
      <c r="A10" s="2" t="s">
        <v>682</v>
      </c>
      <c r="L10" s="4">
        <f>M5</f>
        <v>11.681383513167198</v>
      </c>
      <c r="M10" s="4">
        <f>L10</f>
        <v>11.681383513167198</v>
      </c>
      <c r="Y10" s="4">
        <f>Z5</f>
        <v>32.159999999999997</v>
      </c>
      <c r="Z10" s="4">
        <f>Y10</f>
        <v>32.159999999999997</v>
      </c>
    </row>
  </sheetData>
  <pageMargins left="0.7" right="0.7" top="0.75" bottom="0.75" header="0.3" footer="0.3"/>
  <pageSetup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'SESARM URP 2028elv5 - Table'!$A$4:$A$56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9E7E-9A9B-4F1C-BC62-B4FCE5C3C5F7}">
  <sheetPr>
    <pageSetUpPr fitToPage="1"/>
  </sheetPr>
  <dimension ref="A1:AI59"/>
  <sheetViews>
    <sheetView zoomScale="87" zoomScaleNormal="87" workbookViewId="0">
      <pane ySplit="3" topLeftCell="A4" activePane="bottomLeft" state="frozen"/>
      <selection pane="bottomLeft"/>
    </sheetView>
  </sheetViews>
  <sheetFormatPr defaultRowHeight="15" x14ac:dyDescent="0.25"/>
  <cols>
    <col min="1" max="1" width="7.5703125" customWidth="1"/>
    <col min="2" max="2" width="38.28515625" bestFit="1" customWidth="1"/>
    <col min="3" max="3" width="7.5703125" customWidth="1"/>
    <col min="4" max="4" width="10.5703125" bestFit="1" customWidth="1"/>
    <col min="5" max="6" width="12.7109375" style="11" customWidth="1"/>
    <col min="7" max="7" width="9.5703125" style="11" hidden="1" customWidth="1"/>
    <col min="8" max="8" width="12.7109375" style="11" hidden="1" customWidth="1"/>
    <col min="9" max="10" width="12.7109375" style="11" customWidth="1"/>
    <col min="11" max="12" width="12.7109375" style="11" hidden="1" customWidth="1"/>
    <col min="13" max="13" width="1.7109375" customWidth="1"/>
    <col min="14" max="21" width="12.7109375" customWidth="1"/>
    <col min="22" max="22" width="1.7109375" style="11" customWidth="1"/>
    <col min="23" max="24" width="12.7109375" style="11" customWidth="1"/>
    <col min="25" max="25" width="12.7109375" style="11" hidden="1" customWidth="1"/>
    <col min="26" max="27" width="12.7109375" style="11" customWidth="1"/>
    <col min="28" max="28" width="12.7109375" style="11" hidden="1" customWidth="1"/>
    <col min="29" max="35" width="12.7109375" style="11" customWidth="1"/>
  </cols>
  <sheetData>
    <row r="1" spans="1:35" x14ac:dyDescent="0.25">
      <c r="E1" s="32" t="s">
        <v>303</v>
      </c>
      <c r="F1" s="33"/>
      <c r="G1" s="33"/>
      <c r="H1" s="33"/>
      <c r="I1" s="33"/>
      <c r="J1" s="33"/>
      <c r="K1" s="33"/>
      <c r="L1" s="33"/>
      <c r="N1" s="34" t="s">
        <v>294</v>
      </c>
      <c r="O1" s="35"/>
      <c r="P1" s="35"/>
      <c r="Q1" s="35"/>
      <c r="R1" s="35"/>
      <c r="S1" s="35"/>
      <c r="T1" s="35"/>
      <c r="U1" s="36"/>
      <c r="W1" s="37" t="s">
        <v>304</v>
      </c>
      <c r="X1" s="38"/>
      <c r="Y1" s="38"/>
      <c r="Z1" s="38"/>
      <c r="AA1" s="38"/>
      <c r="AB1" s="39"/>
      <c r="AC1" s="20"/>
      <c r="AD1" s="20"/>
      <c r="AE1" s="20"/>
      <c r="AF1" s="29" t="s">
        <v>675</v>
      </c>
      <c r="AG1" s="29"/>
      <c r="AH1" s="29"/>
      <c r="AI1" s="29"/>
    </row>
    <row r="2" spans="1:35" s="7" customFormat="1" x14ac:dyDescent="0.25">
      <c r="E2" s="40" t="s">
        <v>295</v>
      </c>
      <c r="F2" s="41"/>
      <c r="G2" s="41"/>
      <c r="H2" s="42"/>
      <c r="I2" s="40" t="s">
        <v>296</v>
      </c>
      <c r="J2" s="41"/>
      <c r="K2" s="41"/>
      <c r="L2" s="42"/>
      <c r="N2" s="34" t="s">
        <v>295</v>
      </c>
      <c r="O2" s="35"/>
      <c r="P2" s="35"/>
      <c r="Q2" s="36"/>
      <c r="R2" s="34" t="s">
        <v>296</v>
      </c>
      <c r="S2" s="35"/>
      <c r="T2" s="35"/>
      <c r="U2" s="36"/>
      <c r="V2" s="21"/>
      <c r="W2" s="43" t="s">
        <v>295</v>
      </c>
      <c r="X2" s="44"/>
      <c r="Y2" s="45"/>
      <c r="Z2" s="43" t="s">
        <v>296</v>
      </c>
      <c r="AA2" s="44"/>
      <c r="AB2" s="45"/>
      <c r="AC2" s="22" t="s">
        <v>674</v>
      </c>
      <c r="AD2" s="22"/>
      <c r="AE2" s="22"/>
      <c r="AF2" s="30" t="s">
        <v>677</v>
      </c>
      <c r="AG2" s="30"/>
      <c r="AH2" s="31" t="s">
        <v>676</v>
      </c>
      <c r="AI2" s="31"/>
    </row>
    <row r="3" spans="1:35" s="7" customFormat="1" x14ac:dyDescent="0.25">
      <c r="A3" s="8" t="s">
        <v>291</v>
      </c>
      <c r="B3" s="8" t="s">
        <v>177</v>
      </c>
      <c r="C3" s="8" t="s">
        <v>175</v>
      </c>
      <c r="D3" s="8" t="s">
        <v>176</v>
      </c>
      <c r="E3" s="23">
        <v>2011</v>
      </c>
      <c r="F3" s="23" t="s">
        <v>684</v>
      </c>
      <c r="G3" s="23" t="s">
        <v>685</v>
      </c>
      <c r="H3" s="23" t="s">
        <v>686</v>
      </c>
      <c r="I3" s="23">
        <v>2011</v>
      </c>
      <c r="J3" s="23" t="s">
        <v>684</v>
      </c>
      <c r="K3" s="23" t="s">
        <v>685</v>
      </c>
      <c r="L3" s="23" t="s">
        <v>686</v>
      </c>
      <c r="N3" s="13" t="s">
        <v>697</v>
      </c>
      <c r="O3" s="14" t="s">
        <v>298</v>
      </c>
      <c r="P3" s="14" t="s">
        <v>299</v>
      </c>
      <c r="Q3" s="14" t="s">
        <v>300</v>
      </c>
      <c r="R3" s="13" t="s">
        <v>697</v>
      </c>
      <c r="S3" s="14" t="s">
        <v>298</v>
      </c>
      <c r="T3" s="14" t="s">
        <v>299</v>
      </c>
      <c r="U3" s="15" t="s">
        <v>300</v>
      </c>
      <c r="V3" s="24"/>
      <c r="W3" s="25">
        <v>2011</v>
      </c>
      <c r="X3" s="26" t="s">
        <v>684</v>
      </c>
      <c r="Y3" s="26" t="s">
        <v>685</v>
      </c>
      <c r="Z3" s="26">
        <v>2011</v>
      </c>
      <c r="AA3" s="26" t="s">
        <v>684</v>
      </c>
      <c r="AB3" s="26" t="s">
        <v>685</v>
      </c>
      <c r="AC3" s="22" t="s">
        <v>297</v>
      </c>
      <c r="AD3" s="22" t="s">
        <v>299</v>
      </c>
      <c r="AE3" s="22" t="s">
        <v>300</v>
      </c>
      <c r="AF3" s="19" t="s">
        <v>299</v>
      </c>
      <c r="AG3" s="19" t="s">
        <v>300</v>
      </c>
      <c r="AH3" s="17" t="s">
        <v>299</v>
      </c>
      <c r="AI3" s="17" t="s">
        <v>300</v>
      </c>
    </row>
    <row r="4" spans="1:35" x14ac:dyDescent="0.25">
      <c r="A4" t="s">
        <v>142</v>
      </c>
      <c r="B4" t="str">
        <f>VLOOKUP(A4,'[1]RH 2028 SA summary data-impairm'!D:F,3,FALSE)</f>
        <v>Sipsey Wilderness</v>
      </c>
      <c r="C4" t="str">
        <f>VLOOKUP(A4,'[1]RH 2028 SA summary data-impairm'!D:AB,25,FALSE)</f>
        <v>AL</v>
      </c>
      <c r="D4" t="str">
        <f>VLOOKUP(A4,'[1]156-Class1-coordinates-all site'!A:C,3,FALSE)</f>
        <v>SIPS1</v>
      </c>
      <c r="E4" s="11">
        <v>12.84</v>
      </c>
      <c r="F4" s="11">
        <v>11.11</v>
      </c>
      <c r="G4" s="11">
        <v>10.68</v>
      </c>
      <c r="H4" s="11">
        <v>11.45</v>
      </c>
      <c r="I4" s="11">
        <v>21.67</v>
      </c>
      <c r="J4" s="11">
        <v>16.62</v>
      </c>
      <c r="K4" s="11">
        <v>15.57</v>
      </c>
      <c r="L4" s="11">
        <v>17.63</v>
      </c>
      <c r="N4" s="1">
        <v>15.57140513</v>
      </c>
      <c r="O4" s="1">
        <v>12.83989</v>
      </c>
      <c r="P4" s="1">
        <v>11.352800851600001</v>
      </c>
      <c r="Q4" s="1">
        <v>5.0248944340000001</v>
      </c>
      <c r="R4" s="1">
        <v>27.71</v>
      </c>
      <c r="S4" s="1">
        <v>21.67</v>
      </c>
      <c r="T4" s="1">
        <v>20.445999999999998</v>
      </c>
      <c r="U4" s="1">
        <v>9.5500000000000007</v>
      </c>
      <c r="W4" s="11">
        <v>36.6799975298701</v>
      </c>
      <c r="X4" s="11">
        <v>30.747653554446899</v>
      </c>
      <c r="Y4" s="11">
        <v>29.440990545622402</v>
      </c>
      <c r="Z4" s="11">
        <v>90.544875162055305</v>
      </c>
      <c r="AA4" s="11">
        <v>54.1300706598972</v>
      </c>
      <c r="AB4" s="11">
        <v>48.675480078035903</v>
      </c>
      <c r="AC4" s="11">
        <v>159.74600625781264</v>
      </c>
      <c r="AD4" s="11">
        <v>77.260674927449628</v>
      </c>
      <c r="AE4" s="11">
        <v>25.986705829195216</v>
      </c>
      <c r="AF4" s="11">
        <v>21.163358871661998</v>
      </c>
      <c r="AG4" s="11">
        <v>11.349442179154998</v>
      </c>
      <c r="AH4" s="11">
        <v>83.006671174268192</v>
      </c>
      <c r="AI4" s="11">
        <v>31.11</v>
      </c>
    </row>
    <row r="5" spans="1:35" x14ac:dyDescent="0.25">
      <c r="A5" t="s">
        <v>29</v>
      </c>
      <c r="B5" t="str">
        <f>VLOOKUP(A5,'[1]RH 2028 SA summary data-impairm'!D:F,3,FALSE)</f>
        <v>Caney Creek Wilderness</v>
      </c>
      <c r="C5" t="str">
        <f>VLOOKUP(A5,'[1]RH 2028 SA summary data-impairm'!D:AB,25,FALSE)</f>
        <v>AR</v>
      </c>
      <c r="D5" t="str">
        <f>VLOOKUP(A5,'[1]156-Class1-coordinates-all site'!A:C,3,FALSE)</f>
        <v>CACR1</v>
      </c>
      <c r="E5" s="11">
        <v>9.74</v>
      </c>
      <c r="F5" s="11">
        <v>8.7899999999999991</v>
      </c>
      <c r="G5" s="11">
        <v>8.42</v>
      </c>
      <c r="H5" s="11">
        <v>9.1300000000000008</v>
      </c>
      <c r="I5" s="11">
        <v>20.87</v>
      </c>
      <c r="J5" s="11">
        <v>18.32</v>
      </c>
      <c r="K5" s="11">
        <v>17.23</v>
      </c>
      <c r="L5" s="11">
        <v>19.41</v>
      </c>
      <c r="N5" s="1">
        <v>11.242143090000001</v>
      </c>
      <c r="O5" s="1">
        <v>9.7406500000000005</v>
      </c>
      <c r="P5" s="1">
        <v>8.4368326880000009</v>
      </c>
      <c r="Q5" s="1">
        <v>4.2288670850000001</v>
      </c>
      <c r="R5" s="1">
        <v>23.99</v>
      </c>
      <c r="S5" s="1">
        <v>20.87</v>
      </c>
      <c r="T5" s="1">
        <v>18.181999999999999</v>
      </c>
      <c r="U5" s="1">
        <v>9.4700000000000006</v>
      </c>
      <c r="W5" s="11">
        <v>27.343141143873499</v>
      </c>
      <c r="X5" s="11">
        <v>24.748626586597499</v>
      </c>
      <c r="Y5" s="11">
        <v>23.805260106179102</v>
      </c>
      <c r="Z5" s="11">
        <v>83.3051193456851</v>
      </c>
      <c r="AA5" s="11">
        <v>64.253337569635093</v>
      </c>
      <c r="AB5" s="11">
        <v>57.523246741464497</v>
      </c>
      <c r="AC5" s="11">
        <v>110.12158714012413</v>
      </c>
      <c r="AD5" s="11">
        <v>61.607590970881027</v>
      </c>
      <c r="AE5" s="11">
        <v>25.77964154404394</v>
      </c>
      <c r="AF5" s="11">
        <v>18.875515540528461</v>
      </c>
      <c r="AG5" s="11">
        <v>11.206998851321146</v>
      </c>
      <c r="AH5" s="11">
        <v>66.031813396252772</v>
      </c>
      <c r="AI5" s="11">
        <v>30.67</v>
      </c>
    </row>
    <row r="6" spans="1:35" x14ac:dyDescent="0.25">
      <c r="A6" t="s">
        <v>156</v>
      </c>
      <c r="B6" t="str">
        <f>VLOOKUP(A6,'[1]RH 2028 SA summary data-impairm'!D:F,3,FALSE)</f>
        <v>Upper Buffalo Wilderness</v>
      </c>
      <c r="C6" t="str">
        <f>VLOOKUP(A6,'[1]RH 2028 SA summary data-impairm'!D:AB,25,FALSE)</f>
        <v>AR</v>
      </c>
      <c r="D6" t="str">
        <f>VLOOKUP(A6,'[1]156-Class1-coordinates-all site'!A:C,3,FALSE)</f>
        <v>UPBU1</v>
      </c>
      <c r="E6" s="11">
        <v>9.9499999999999993</v>
      </c>
      <c r="F6" s="11">
        <v>8.93</v>
      </c>
      <c r="G6" s="11">
        <v>8.58</v>
      </c>
      <c r="H6" s="11">
        <v>9.2200000000000006</v>
      </c>
      <c r="I6" s="11">
        <v>20.52</v>
      </c>
      <c r="J6" s="11">
        <v>17.82</v>
      </c>
      <c r="K6" s="11">
        <v>16.86</v>
      </c>
      <c r="L6" s="11">
        <v>18.91</v>
      </c>
      <c r="N6" s="1">
        <v>11.71311611</v>
      </c>
      <c r="O6" s="1">
        <v>9.9544700000000006</v>
      </c>
      <c r="P6" s="1">
        <v>8.6990203691999994</v>
      </c>
      <c r="Q6" s="1">
        <v>4.177876758</v>
      </c>
      <c r="R6" s="1">
        <v>24.25</v>
      </c>
      <c r="S6" s="1">
        <v>20.52</v>
      </c>
      <c r="T6" s="1">
        <v>18.321999999999999</v>
      </c>
      <c r="U6" s="1">
        <v>9.43</v>
      </c>
      <c r="W6" s="11">
        <v>27.871868032679298</v>
      </c>
      <c r="X6" s="11">
        <v>25.069586675918501</v>
      </c>
      <c r="Y6" s="11">
        <v>24.164731947076302</v>
      </c>
      <c r="Z6" s="11">
        <v>79.845544194293495</v>
      </c>
      <c r="AA6" s="11">
        <v>60.7280572501381</v>
      </c>
      <c r="AB6" s="11">
        <v>55.127341114538503</v>
      </c>
      <c r="AC6" s="11">
        <v>113.02229419279578</v>
      </c>
      <c r="AD6" s="11">
        <v>62.476163062483423</v>
      </c>
      <c r="AE6" s="11">
        <v>25.67672894029203</v>
      </c>
      <c r="AF6" s="11">
        <v>19.288254510968294</v>
      </c>
      <c r="AG6" s="11">
        <v>11.844841277420734</v>
      </c>
      <c r="AH6" s="11">
        <v>68.814229252876501</v>
      </c>
      <c r="AI6" s="11">
        <v>32.69</v>
      </c>
    </row>
    <row r="7" spans="1:35" x14ac:dyDescent="0.25">
      <c r="A7" t="s">
        <v>61</v>
      </c>
      <c r="B7" t="str">
        <f>VLOOKUP(A7,'[1]RH 2028 SA summary data-impairm'!D:F,3,FALSE)</f>
        <v>Great Sand Dunes NM</v>
      </c>
      <c r="C7" t="str">
        <f>VLOOKUP(A7,'[1]RH 2028 SA summary data-impairm'!D:AB,25,FALSE)</f>
        <v>CO</v>
      </c>
      <c r="D7" t="str">
        <f>VLOOKUP(A7,'[1]156-Class1-coordinates-all site'!A:C,3,FALSE)</f>
        <v>GRSA1</v>
      </c>
      <c r="E7" s="11">
        <v>3.81</v>
      </c>
      <c r="F7" s="11">
        <v>3.68</v>
      </c>
      <c r="G7" s="11">
        <v>3.67</v>
      </c>
      <c r="H7" s="11">
        <v>3.69</v>
      </c>
      <c r="I7" s="11">
        <v>8.7799999999999994</v>
      </c>
      <c r="J7" s="11">
        <v>8.2899999999999991</v>
      </c>
      <c r="K7" s="11">
        <v>8.16</v>
      </c>
      <c r="L7" s="11">
        <v>8.35</v>
      </c>
      <c r="N7" s="1">
        <v>4.4984678740000001</v>
      </c>
      <c r="O7" s="1">
        <v>3.8095500000000002</v>
      </c>
      <c r="P7" s="1">
        <v>3.1929541856000001</v>
      </c>
      <c r="Q7" s="1">
        <v>1.234683653</v>
      </c>
      <c r="R7" s="1">
        <v>9.66</v>
      </c>
      <c r="S7" s="1">
        <v>8.7799999999999994</v>
      </c>
      <c r="T7" s="1">
        <v>7.5760000000000005</v>
      </c>
      <c r="U7" s="1">
        <v>4.45</v>
      </c>
      <c r="W7" s="11">
        <v>14.6957084187527</v>
      </c>
      <c r="X7" s="11">
        <v>14.510581916805499</v>
      </c>
      <c r="Y7" s="11">
        <v>14.4917226431059</v>
      </c>
      <c r="Z7" s="11">
        <v>24.401132059553799</v>
      </c>
      <c r="AA7" s="11">
        <v>23.243006480338799</v>
      </c>
      <c r="AB7" s="11">
        <v>22.926712598452099</v>
      </c>
      <c r="AC7" s="11">
        <v>26.274137569624521</v>
      </c>
      <c r="AD7" s="11">
        <v>21.331505108795078</v>
      </c>
      <c r="AE7" s="11">
        <v>15.604901958326668</v>
      </c>
      <c r="AF7" s="11">
        <v>8.4239763356943662</v>
      </c>
      <c r="AG7" s="11">
        <v>6.5700173392359194</v>
      </c>
      <c r="AH7" s="11">
        <v>23.21927439315813</v>
      </c>
      <c r="AI7" s="11">
        <v>19.29</v>
      </c>
    </row>
    <row r="8" spans="1:35" x14ac:dyDescent="0.25">
      <c r="A8" t="s">
        <v>103</v>
      </c>
      <c r="B8" t="str">
        <f>VLOOKUP(A8,'[1]RH 2028 SA summary data-impairm'!D:F,3,FALSE)</f>
        <v>Mount Zirkel Wilderness</v>
      </c>
      <c r="C8" t="str">
        <f>VLOOKUP(A8,'[1]RH 2028 SA summary data-impairm'!D:AB,25,FALSE)</f>
        <v>CO</v>
      </c>
      <c r="D8" t="str">
        <f>VLOOKUP(A8,'[1]156-Class1-coordinates-all site'!A:C,3,FALSE)</f>
        <v>MOZI1</v>
      </c>
      <c r="E8" s="11">
        <v>0.44</v>
      </c>
      <c r="F8" s="11">
        <v>0.23</v>
      </c>
      <c r="G8" s="11">
        <v>0.14000000000000001</v>
      </c>
      <c r="H8" s="11">
        <v>0.25</v>
      </c>
      <c r="I8" s="11">
        <v>6.05</v>
      </c>
      <c r="J8" s="11">
        <v>5.49</v>
      </c>
      <c r="K8" s="11">
        <v>5.34</v>
      </c>
      <c r="L8" s="11">
        <v>5.53</v>
      </c>
      <c r="N8" s="1">
        <v>1.6093483980000001</v>
      </c>
      <c r="O8" s="1">
        <v>0.43944</v>
      </c>
      <c r="P8" s="1">
        <v>0.77550246600000006</v>
      </c>
      <c r="Q8" s="1">
        <v>-0.47526643200000002</v>
      </c>
      <c r="R8" s="1">
        <v>7.29</v>
      </c>
      <c r="S8" s="1">
        <v>6.05</v>
      </c>
      <c r="T8" s="1">
        <v>5.6379999999999999</v>
      </c>
      <c r="U8" s="1">
        <v>3.16</v>
      </c>
      <c r="W8" s="11">
        <v>10.489154145548699</v>
      </c>
      <c r="X8" s="11">
        <v>10.271534778561101</v>
      </c>
      <c r="Y8" s="11">
        <v>10.1701229259924</v>
      </c>
      <c r="Z8" s="11">
        <v>18.627407123419001</v>
      </c>
      <c r="AA8" s="11">
        <v>17.592876152385401</v>
      </c>
      <c r="AB8" s="11">
        <v>17.329603127737698</v>
      </c>
      <c r="AC8" s="11">
        <v>20.730065642609922</v>
      </c>
      <c r="AD8" s="11">
        <v>17.573377116783835</v>
      </c>
      <c r="AE8" s="11">
        <v>13.716302556260427</v>
      </c>
      <c r="AF8" s="11">
        <v>6.4774116447361259</v>
      </c>
      <c r="AG8" s="11">
        <v>5.2591126118403162</v>
      </c>
      <c r="AH8" s="11">
        <v>19.11218820527926</v>
      </c>
      <c r="AI8" s="11">
        <v>16.920000000000002</v>
      </c>
    </row>
    <row r="9" spans="1:35" x14ac:dyDescent="0.25">
      <c r="A9" t="s">
        <v>116</v>
      </c>
      <c r="B9" t="str">
        <f>VLOOKUP(A9,'[1]RH 2028 SA summary data-impairm'!D:F,3,FALSE)</f>
        <v>Rawah Wilderness</v>
      </c>
      <c r="C9" t="str">
        <f>VLOOKUP(A9,'[1]RH 2028 SA summary data-impairm'!D:AB,25,FALSE)</f>
        <v>CO</v>
      </c>
      <c r="D9" t="str">
        <f>VLOOKUP(A9,'[1]156-Class1-coordinates-all site'!A:C,3,FALSE)</f>
        <v>MOZI1</v>
      </c>
      <c r="E9" s="11">
        <v>0.44</v>
      </c>
      <c r="F9" s="11">
        <v>0.23</v>
      </c>
      <c r="G9" s="11">
        <v>0.14000000000000001</v>
      </c>
      <c r="H9" s="11">
        <v>0.25</v>
      </c>
      <c r="I9" s="11">
        <v>6.05</v>
      </c>
      <c r="J9" s="11">
        <v>5.49</v>
      </c>
      <c r="K9" s="11">
        <v>5.34</v>
      </c>
      <c r="L9" s="11">
        <v>5.53</v>
      </c>
      <c r="N9" s="1">
        <v>1.6093483980000001</v>
      </c>
      <c r="O9" s="1">
        <v>0.43944</v>
      </c>
      <c r="P9" s="1">
        <v>0.77550246600000006</v>
      </c>
      <c r="Q9" s="1">
        <v>-0.47526643200000002</v>
      </c>
      <c r="R9" s="1">
        <v>7.29</v>
      </c>
      <c r="S9" s="1">
        <v>6.05</v>
      </c>
      <c r="T9" s="1">
        <v>5.6379999999999999</v>
      </c>
      <c r="U9" s="1">
        <v>3.16</v>
      </c>
      <c r="W9" s="11">
        <v>10.489154145548699</v>
      </c>
      <c r="X9" s="11">
        <v>10.271534778561101</v>
      </c>
      <c r="Y9" s="11">
        <v>10.1701229259924</v>
      </c>
      <c r="Z9" s="11">
        <v>18.627407123419001</v>
      </c>
      <c r="AA9" s="11">
        <v>17.592876152385401</v>
      </c>
      <c r="AB9" s="11">
        <v>17.329603127737698</v>
      </c>
      <c r="AC9" s="11">
        <v>20.730065642609922</v>
      </c>
      <c r="AD9" s="11">
        <v>17.573377116783835</v>
      </c>
      <c r="AE9" s="11">
        <v>13.716302556260427</v>
      </c>
      <c r="AF9" s="11">
        <v>6.4774116447361259</v>
      </c>
      <c r="AG9" s="11">
        <v>5.2591126118403162</v>
      </c>
      <c r="AH9" s="11">
        <v>19.11218820527926</v>
      </c>
      <c r="AI9" s="11">
        <v>16.920000000000002</v>
      </c>
    </row>
    <row r="10" spans="1:35" x14ac:dyDescent="0.25">
      <c r="A10" t="s">
        <v>124</v>
      </c>
      <c r="B10" t="str">
        <f>VLOOKUP(A10,'[1]RH 2028 SA summary data-impairm'!D:F,3,FALSE)</f>
        <v>Rocky Mountain NP</v>
      </c>
      <c r="C10" t="str">
        <f>VLOOKUP(A10,'[1]RH 2028 SA summary data-impairm'!D:AB,25,FALSE)</f>
        <v>CO</v>
      </c>
      <c r="D10" t="str">
        <f>VLOOKUP(A10,'[1]156-Class1-coordinates-all site'!A:C,3,FALSE)</f>
        <v>ROMO1</v>
      </c>
      <c r="E10" s="11">
        <v>1.6</v>
      </c>
      <c r="F10" s="11">
        <v>1.47</v>
      </c>
      <c r="G10" s="11">
        <v>1.43</v>
      </c>
      <c r="H10" s="11">
        <v>1.47</v>
      </c>
      <c r="I10" s="11">
        <v>9.2100000000000009</v>
      </c>
      <c r="J10" s="11">
        <v>8.39</v>
      </c>
      <c r="K10" s="11">
        <v>8.16</v>
      </c>
      <c r="L10" s="11">
        <v>8.43</v>
      </c>
      <c r="N10" s="1">
        <v>2.292230811</v>
      </c>
      <c r="O10" s="1">
        <v>1.5986100000000001</v>
      </c>
      <c r="P10" s="1">
        <v>1.4865011198</v>
      </c>
      <c r="Q10" s="1">
        <v>0.27790658299999998</v>
      </c>
      <c r="R10" s="1">
        <v>11.12</v>
      </c>
      <c r="S10" s="1">
        <v>9.2100000000000009</v>
      </c>
      <c r="T10" s="1">
        <v>8.6439999999999984</v>
      </c>
      <c r="U10" s="1">
        <v>4.93</v>
      </c>
      <c r="W10" s="11">
        <v>11.767993798913</v>
      </c>
      <c r="X10" s="11">
        <v>11.6162803573032</v>
      </c>
      <c r="Y10" s="11">
        <v>11.5671572418621</v>
      </c>
      <c r="Z10" s="11">
        <v>25.8629793206667</v>
      </c>
      <c r="AA10" s="11">
        <v>23.787978620969</v>
      </c>
      <c r="AB10" s="11">
        <v>23.234173400139198</v>
      </c>
      <c r="AC10" s="11">
        <v>30.404331839891704</v>
      </c>
      <c r="AD10" s="11">
        <v>23.735815097411333</v>
      </c>
      <c r="AE10" s="11">
        <v>16.372205213891704</v>
      </c>
      <c r="AF10" s="11">
        <v>9.417873854278719</v>
      </c>
      <c r="AG10" s="11">
        <v>6.8662596356967986</v>
      </c>
      <c r="AH10" s="11">
        <v>25.645611834955112</v>
      </c>
      <c r="AI10" s="11">
        <v>19.87</v>
      </c>
    </row>
    <row r="11" spans="1:35" x14ac:dyDescent="0.25">
      <c r="A11" t="s">
        <v>36</v>
      </c>
      <c r="B11" t="str">
        <f>VLOOKUP(A11,'[1]RH 2028 SA summary data-impairm'!D:F,3,FALSE)</f>
        <v>Chassahowitzka</v>
      </c>
      <c r="C11" t="str">
        <f>VLOOKUP(A11,'[1]RH 2028 SA summary data-impairm'!D:AB,25,FALSE)</f>
        <v>FL</v>
      </c>
      <c r="D11" t="str">
        <f>VLOOKUP(A11,'[1]156-Class1-coordinates-all site'!A:C,3,FALSE)</f>
        <v>CHAS1</v>
      </c>
      <c r="E11" s="11">
        <v>13.76</v>
      </c>
      <c r="F11" s="11">
        <v>12.54</v>
      </c>
      <c r="G11" s="11">
        <v>12.51</v>
      </c>
      <c r="H11" s="11">
        <v>12.74</v>
      </c>
      <c r="I11" s="11">
        <v>19.940000000000001</v>
      </c>
      <c r="J11" s="11">
        <v>16.79</v>
      </c>
      <c r="K11" s="11">
        <v>16.690000000000001</v>
      </c>
      <c r="L11" s="11">
        <v>17.32</v>
      </c>
      <c r="N11" s="1">
        <v>15.490086440000001</v>
      </c>
      <c r="O11" s="1">
        <v>13.758430000000001</v>
      </c>
      <c r="P11" s="1">
        <v>11.657993918000001</v>
      </c>
      <c r="Q11" s="1">
        <v>5.9098551349999999</v>
      </c>
      <c r="R11" s="1">
        <v>24.62</v>
      </c>
      <c r="S11" s="1">
        <v>19.96</v>
      </c>
      <c r="T11" s="1">
        <v>18.36</v>
      </c>
      <c r="U11" s="1">
        <v>8.9700000000000006</v>
      </c>
      <c r="W11" s="11">
        <v>39.883988441304403</v>
      </c>
      <c r="X11" s="11">
        <v>35.280532254052702</v>
      </c>
      <c r="Y11" s="11">
        <v>35.1618387527786</v>
      </c>
      <c r="Z11" s="11">
        <v>75.325881205434797</v>
      </c>
      <c r="AA11" s="11">
        <v>54.502289264401803</v>
      </c>
      <c r="AB11" s="11">
        <v>53.922583012606403</v>
      </c>
      <c r="AC11" s="11">
        <v>117.28244588298119</v>
      </c>
      <c r="AD11" s="11">
        <v>62.71402413192672</v>
      </c>
      <c r="AE11" s="11">
        <v>24.522353589775612</v>
      </c>
      <c r="AF11" s="11">
        <v>19.27293831390282</v>
      </c>
      <c r="AG11" s="11">
        <v>11.400740784757042</v>
      </c>
      <c r="AH11" s="11">
        <v>68.708912696306811</v>
      </c>
      <c r="AI11" s="11">
        <v>31.27</v>
      </c>
    </row>
    <row r="12" spans="1:35" x14ac:dyDescent="0.25">
      <c r="A12" t="s">
        <v>52</v>
      </c>
      <c r="B12" t="str">
        <f>VLOOKUP(A12,'[1]RH 2028 SA summary data-impairm'!D:F,3,FALSE)</f>
        <v>Everglades NP</v>
      </c>
      <c r="C12" t="str">
        <f>VLOOKUP(A12,'[1]RH 2028 SA summary data-impairm'!D:AB,25,FALSE)</f>
        <v>FL</v>
      </c>
      <c r="D12" t="str">
        <f>VLOOKUP(A12,'[1]156-Class1-coordinates-all site'!A:C,3,FALSE)</f>
        <v>EVER1</v>
      </c>
      <c r="E12" s="11">
        <v>11.23</v>
      </c>
      <c r="F12" s="11">
        <v>10.64</v>
      </c>
      <c r="G12" s="11">
        <v>10.62</v>
      </c>
      <c r="H12" s="11">
        <v>10.69</v>
      </c>
      <c r="I12" s="11">
        <v>16.3</v>
      </c>
      <c r="J12" s="11">
        <v>15.52</v>
      </c>
      <c r="K12" s="11">
        <v>15.5</v>
      </c>
      <c r="L12" s="11">
        <v>15.57</v>
      </c>
      <c r="N12" s="1">
        <v>11.6851044</v>
      </c>
      <c r="O12" s="1">
        <v>11.232950000000001</v>
      </c>
      <c r="P12" s="1">
        <v>9.0985516327999996</v>
      </c>
      <c r="Q12" s="1">
        <v>5.2187224820000004</v>
      </c>
      <c r="R12" s="1">
        <v>19.54</v>
      </c>
      <c r="S12" s="1">
        <v>16.3</v>
      </c>
      <c r="T12" s="1">
        <v>15.059999999999999</v>
      </c>
      <c r="U12" s="1">
        <v>8.34</v>
      </c>
      <c r="W12" s="11">
        <v>30.9197519688312</v>
      </c>
      <c r="X12" s="11">
        <v>29.1256575766845</v>
      </c>
      <c r="Y12" s="11">
        <v>29.071569695709599</v>
      </c>
      <c r="Z12" s="11">
        <v>51.835104024110699</v>
      </c>
      <c r="AA12" s="11">
        <v>47.8665295668144</v>
      </c>
      <c r="AB12" s="11">
        <v>47.788099787372502</v>
      </c>
      <c r="AC12" s="11">
        <v>70.568586354599944</v>
      </c>
      <c r="AD12" s="11">
        <v>45.086600367464669</v>
      </c>
      <c r="AE12" s="11">
        <v>23.025103862617101</v>
      </c>
      <c r="AF12" s="11">
        <v>16.221318387941935</v>
      </c>
      <c r="AG12" s="11">
        <v>11.249295969854831</v>
      </c>
      <c r="AH12" s="11">
        <v>50.638741811775965</v>
      </c>
      <c r="AI12" s="11">
        <v>30.8</v>
      </c>
    </row>
    <row r="13" spans="1:35" x14ac:dyDescent="0.25">
      <c r="A13" t="s">
        <v>130</v>
      </c>
      <c r="B13" t="str">
        <f>VLOOKUP(A13,'[1]RH 2028 SA summary data-impairm'!D:F,3,FALSE)</f>
        <v>St. Marks</v>
      </c>
      <c r="C13" t="str">
        <f>VLOOKUP(A13,'[1]RH 2028 SA summary data-impairm'!D:AB,25,FALSE)</f>
        <v>FL</v>
      </c>
      <c r="D13" t="str">
        <f>VLOOKUP(A13,'[1]156-Class1-coordinates-all site'!A:C,3,FALSE)</f>
        <v>SAMA1</v>
      </c>
      <c r="E13" s="11">
        <v>13.33</v>
      </c>
      <c r="F13" s="11">
        <v>11.59</v>
      </c>
      <c r="G13" s="11">
        <v>11.37</v>
      </c>
      <c r="H13" s="11">
        <v>11.84</v>
      </c>
      <c r="I13" s="11">
        <v>20.11</v>
      </c>
      <c r="J13" s="11">
        <v>16.43</v>
      </c>
      <c r="K13" s="11">
        <v>16.05</v>
      </c>
      <c r="L13" s="11">
        <v>17.22</v>
      </c>
      <c r="N13" s="1">
        <v>14.306545229999999</v>
      </c>
      <c r="O13" s="1">
        <v>13.3437</v>
      </c>
      <c r="P13" s="1">
        <v>10.739330541599999</v>
      </c>
      <c r="Q13" s="1">
        <v>5.3885085090000002</v>
      </c>
      <c r="R13" s="1">
        <v>24.3</v>
      </c>
      <c r="S13" s="1">
        <v>20.11</v>
      </c>
      <c r="T13" s="1">
        <v>18.256</v>
      </c>
      <c r="U13" s="1">
        <v>9.19</v>
      </c>
      <c r="W13" s="11">
        <v>38.460158635573102</v>
      </c>
      <c r="X13" s="11">
        <v>32.1811305210733</v>
      </c>
      <c r="Y13" s="11">
        <v>31.481638619156101</v>
      </c>
      <c r="Z13" s="11">
        <v>77.538445775362305</v>
      </c>
      <c r="AA13" s="11">
        <v>53.049980235679698</v>
      </c>
      <c r="AB13" s="11">
        <v>51.008339459287697</v>
      </c>
      <c r="AC13" s="11">
        <v>113.58882080001457</v>
      </c>
      <c r="AD13" s="11">
        <v>62.065178128427661</v>
      </c>
      <c r="AE13" s="11">
        <v>25.067823537734455</v>
      </c>
      <c r="AF13" s="11">
        <v>19.356753611934511</v>
      </c>
      <c r="AG13" s="11">
        <v>11.493054029836278</v>
      </c>
      <c r="AH13" s="11">
        <v>69.287218654629257</v>
      </c>
      <c r="AI13" s="11">
        <v>31.56</v>
      </c>
    </row>
    <row r="14" spans="1:35" x14ac:dyDescent="0.25">
      <c r="A14" t="s">
        <v>40</v>
      </c>
      <c r="B14" t="str">
        <f>VLOOKUP(A14,'[1]RH 2028 SA summary data-impairm'!D:F,3,FALSE)</f>
        <v>Cohutta Wilderness</v>
      </c>
      <c r="C14" t="str">
        <f>VLOOKUP(A14,'[1]RH 2028 SA summary data-impairm'!D:AB,25,FALSE)</f>
        <v>GA</v>
      </c>
      <c r="D14" t="str">
        <f>VLOOKUP(A14,'[1]156-Class1-coordinates-all site'!A:C,3,FALSE)</f>
        <v>COHU1</v>
      </c>
      <c r="E14" s="11">
        <v>10.94</v>
      </c>
      <c r="F14" s="11">
        <v>9.15</v>
      </c>
      <c r="G14" s="11">
        <v>8.76</v>
      </c>
      <c r="H14" s="11">
        <v>9.43</v>
      </c>
      <c r="I14" s="11">
        <v>21.19</v>
      </c>
      <c r="J14" s="11">
        <v>14.9</v>
      </c>
      <c r="K14" s="11">
        <v>14.08</v>
      </c>
      <c r="L14" s="11">
        <v>15.95</v>
      </c>
      <c r="N14" s="1">
        <v>13.73312868</v>
      </c>
      <c r="O14" s="1">
        <v>10.93942</v>
      </c>
      <c r="P14" s="1">
        <v>9.9663150135999992</v>
      </c>
      <c r="Q14" s="1">
        <v>4.3160945140000004</v>
      </c>
      <c r="R14" s="1">
        <v>28.85</v>
      </c>
      <c r="S14" s="1">
        <v>21.19</v>
      </c>
      <c r="T14" s="1">
        <v>21.118000000000002</v>
      </c>
      <c r="U14" s="1">
        <v>9.52</v>
      </c>
      <c r="W14" s="11">
        <v>30.749182562907301</v>
      </c>
      <c r="X14" s="11">
        <v>25.5073124580117</v>
      </c>
      <c r="Y14" s="11">
        <v>24.5053813958096</v>
      </c>
      <c r="Z14" s="11">
        <v>86.4681981027273</v>
      </c>
      <c r="AA14" s="11">
        <v>45.6296402078152</v>
      </c>
      <c r="AB14" s="11">
        <v>41.979645766113499</v>
      </c>
      <c r="AC14" s="11">
        <v>179.03567595520076</v>
      </c>
      <c r="AD14" s="11">
        <v>82.631014891107696</v>
      </c>
      <c r="AE14" s="11">
        <v>25.908862535031339</v>
      </c>
      <c r="AF14" s="11">
        <v>22.093422529378621</v>
      </c>
      <c r="AG14" s="11">
        <v>11.55307632344655</v>
      </c>
      <c r="AH14" s="11">
        <v>91.097225288028923</v>
      </c>
      <c r="AI14" s="11">
        <v>31.75</v>
      </c>
    </row>
    <row r="15" spans="1:35" x14ac:dyDescent="0.25">
      <c r="A15" t="s">
        <v>106</v>
      </c>
      <c r="B15" t="str">
        <f>VLOOKUP(A15,'[1]RH 2028 SA summary data-impairm'!D:F,3,FALSE)</f>
        <v>Okefenokee</v>
      </c>
      <c r="C15" t="str">
        <f>VLOOKUP(A15,'[1]RH 2028 SA summary data-impairm'!D:AB,25,FALSE)</f>
        <v>GA</v>
      </c>
      <c r="D15" t="str">
        <f>VLOOKUP(A15,'[1]156-Class1-coordinates-all site'!A:C,3,FALSE)</f>
        <v>OKEF1</v>
      </c>
      <c r="E15" s="11">
        <v>13.34</v>
      </c>
      <c r="F15" s="11">
        <v>11.58</v>
      </c>
      <c r="G15" s="11">
        <v>11.38</v>
      </c>
      <c r="H15" s="11">
        <v>11.84</v>
      </c>
      <c r="I15" s="11">
        <v>20.7</v>
      </c>
      <c r="J15" s="11">
        <v>16.899999999999999</v>
      </c>
      <c r="K15" s="11">
        <v>16.48</v>
      </c>
      <c r="L15" s="11">
        <v>17.55</v>
      </c>
      <c r="N15" s="1">
        <v>15.22900928</v>
      </c>
      <c r="O15" s="1">
        <v>13.34282</v>
      </c>
      <c r="P15" s="1">
        <v>11.3063268376</v>
      </c>
      <c r="Q15" s="1">
        <v>5.4223031739999996</v>
      </c>
      <c r="R15" s="1">
        <v>25.34</v>
      </c>
      <c r="S15" s="1">
        <v>20.7</v>
      </c>
      <c r="T15" s="1">
        <v>18.991999999999997</v>
      </c>
      <c r="U15" s="1">
        <v>9.4700000000000006</v>
      </c>
      <c r="W15" s="11">
        <v>38.426558507905099</v>
      </c>
      <c r="X15" s="11">
        <v>32.141445916339102</v>
      </c>
      <c r="Y15" s="11">
        <v>31.490453447158199</v>
      </c>
      <c r="Z15" s="11">
        <v>81.977865378985499</v>
      </c>
      <c r="AA15" s="11">
        <v>55.589280053364398</v>
      </c>
      <c r="AB15" s="11">
        <v>53.220163190317997</v>
      </c>
      <c r="AC15" s="11">
        <v>126.03820723302071</v>
      </c>
      <c r="AD15" s="11">
        <v>66.805478656412504</v>
      </c>
      <c r="AE15" s="11">
        <v>25.77964154404394</v>
      </c>
      <c r="AF15" s="11">
        <v>20.167739549044391</v>
      </c>
      <c r="AG15" s="11">
        <v>12.406903872610986</v>
      </c>
      <c r="AH15" s="11">
        <v>75.140451423891051</v>
      </c>
      <c r="AI15" s="11">
        <v>34.58</v>
      </c>
    </row>
    <row r="16" spans="1:35" x14ac:dyDescent="0.25">
      <c r="A16" t="s">
        <v>173</v>
      </c>
      <c r="B16" t="str">
        <f>VLOOKUP(A16,'[1]RH 2028 SA summary data-impairm'!D:F,3,FALSE)</f>
        <v>Wolf Island</v>
      </c>
      <c r="C16" t="str">
        <f>VLOOKUP(A16,'[1]RH 2028 SA summary data-impairm'!D:AB,25,FALSE)</f>
        <v>GA</v>
      </c>
      <c r="D16" t="str">
        <f>VLOOKUP(A16,'[1]156-Class1-coordinates-all site'!A:C,3,FALSE)</f>
        <v>OKEF1</v>
      </c>
      <c r="E16" s="11">
        <v>13.34</v>
      </c>
      <c r="F16" s="11">
        <v>11.55</v>
      </c>
      <c r="G16" s="11">
        <v>11.38</v>
      </c>
      <c r="H16" s="11">
        <v>11.76</v>
      </c>
      <c r="I16" s="11">
        <v>20.7</v>
      </c>
      <c r="J16" s="11">
        <v>16.75</v>
      </c>
      <c r="K16" s="11">
        <v>16.32</v>
      </c>
      <c r="L16" s="11">
        <v>17.329999999999998</v>
      </c>
      <c r="N16" s="1">
        <v>15.22900928</v>
      </c>
      <c r="O16" s="1">
        <v>13.34282</v>
      </c>
      <c r="P16" s="1">
        <v>11.3063268376</v>
      </c>
      <c r="Q16" s="1">
        <v>5.4223031739999996</v>
      </c>
      <c r="R16" s="1">
        <v>25.34</v>
      </c>
      <c r="S16" s="1">
        <v>20.7</v>
      </c>
      <c r="T16" s="1">
        <v>18.991999999999997</v>
      </c>
      <c r="U16" s="1">
        <v>9.4700000000000006</v>
      </c>
      <c r="W16" s="11">
        <v>38.426558507905099</v>
      </c>
      <c r="X16" s="11">
        <v>32.053307473122899</v>
      </c>
      <c r="Y16" s="11">
        <v>31.507696465723502</v>
      </c>
      <c r="Z16" s="11">
        <v>81.977865378985499</v>
      </c>
      <c r="AA16" s="11">
        <v>54.712006288491501</v>
      </c>
      <c r="AB16" s="11">
        <v>52.3737791282811</v>
      </c>
      <c r="AC16" s="11">
        <v>126.03820723302071</v>
      </c>
      <c r="AD16" s="11">
        <v>66.805478656412504</v>
      </c>
      <c r="AE16" s="11">
        <v>25.77964154404394</v>
      </c>
      <c r="AF16" s="11">
        <v>20.167739549044391</v>
      </c>
      <c r="AG16" s="11">
        <v>12.406903872610986</v>
      </c>
      <c r="AH16" s="11">
        <v>75.140451423891051</v>
      </c>
      <c r="AI16" s="11">
        <v>34.58</v>
      </c>
    </row>
    <row r="17" spans="1:35" x14ac:dyDescent="0.25">
      <c r="A17" t="s">
        <v>90</v>
      </c>
      <c r="B17" t="str">
        <f>VLOOKUP(A17,'[1]RH 2028 SA summary data-impairm'!D:F,3,FALSE)</f>
        <v>Mammoth Cave NP</v>
      </c>
      <c r="C17" t="str">
        <f>VLOOKUP(A17,'[1]RH 2028 SA summary data-impairm'!D:AB,25,FALSE)</f>
        <v>KY</v>
      </c>
      <c r="D17" t="str">
        <f>VLOOKUP(A17,'[1]156-Class1-coordinates-all site'!A:C,3,FALSE)</f>
        <v>MACA1</v>
      </c>
      <c r="E17" s="11">
        <v>13.69</v>
      </c>
      <c r="F17" s="11">
        <v>11.66</v>
      </c>
      <c r="G17" s="11">
        <v>11.35</v>
      </c>
      <c r="H17" s="11">
        <v>11.96</v>
      </c>
      <c r="I17" s="11">
        <v>24.04</v>
      </c>
      <c r="J17" s="11">
        <v>19.27</v>
      </c>
      <c r="K17" s="11">
        <v>18.13</v>
      </c>
      <c r="L17" s="11">
        <v>20.23</v>
      </c>
      <c r="N17" s="1">
        <v>16.509900009999999</v>
      </c>
      <c r="O17" s="1">
        <v>13.69204</v>
      </c>
      <c r="P17" s="1">
        <v>11.902056068</v>
      </c>
      <c r="Q17" s="1">
        <v>4.9902901550000003</v>
      </c>
      <c r="R17" s="1">
        <v>29.83</v>
      </c>
      <c r="S17" s="1">
        <v>24.04</v>
      </c>
      <c r="T17" s="1">
        <v>21.814</v>
      </c>
      <c r="U17" s="1">
        <v>9.7899999999999991</v>
      </c>
      <c r="W17" s="11">
        <v>39.997011981159403</v>
      </c>
      <c r="X17" s="11">
        <v>32.502304701330701</v>
      </c>
      <c r="Y17" s="11">
        <v>31.492733690211601</v>
      </c>
      <c r="Z17" s="11">
        <v>115.329742215072</v>
      </c>
      <c r="AA17" s="11">
        <v>70.866146789264207</v>
      </c>
      <c r="AB17" s="11">
        <v>63.145281746755998</v>
      </c>
      <c r="AC17" s="11">
        <v>197.46968778533244</v>
      </c>
      <c r="AD17" s="11">
        <v>88.586997609103534</v>
      </c>
      <c r="AE17" s="11">
        <v>26.617931174716432</v>
      </c>
      <c r="AF17" s="11">
        <v>22.740363154419839</v>
      </c>
      <c r="AG17" s="11">
        <v>12.107497886049599</v>
      </c>
      <c r="AH17" s="11">
        <v>97.185488828756505</v>
      </c>
      <c r="AI17" s="11">
        <v>33.56</v>
      </c>
    </row>
    <row r="18" spans="1:35" x14ac:dyDescent="0.25">
      <c r="A18" t="s">
        <v>289</v>
      </c>
      <c r="B18" s="6" t="s">
        <v>292</v>
      </c>
      <c r="C18" t="s">
        <v>302</v>
      </c>
      <c r="D18" t="str">
        <f>VLOOKUP(A18,'[1]156-Class1-coordinates-all site'!A:C,3,FALSE)</f>
        <v>BRIS1</v>
      </c>
      <c r="E18" s="11">
        <v>13.81</v>
      </c>
      <c r="F18" s="27">
        <v>12.13</v>
      </c>
      <c r="G18" s="27">
        <v>11.57</v>
      </c>
      <c r="H18" s="27">
        <v>12.59</v>
      </c>
      <c r="I18" s="11">
        <v>22.49</v>
      </c>
      <c r="J18" s="27">
        <v>18.39</v>
      </c>
      <c r="K18" s="27">
        <v>17.649999999999999</v>
      </c>
      <c r="L18" s="27">
        <v>18.93</v>
      </c>
      <c r="N18" s="1"/>
      <c r="O18" s="1"/>
      <c r="P18" s="1"/>
      <c r="Q18" s="1"/>
      <c r="R18" s="1"/>
      <c r="S18" s="1"/>
      <c r="T18" s="1"/>
      <c r="U18" s="1"/>
      <c r="W18" s="11">
        <v>40.628030900486998</v>
      </c>
      <c r="X18" s="11">
        <v>34.214644642776904</v>
      </c>
      <c r="Y18" s="11">
        <v>32.316347893149597</v>
      </c>
      <c r="Z18" s="11">
        <v>98.658514791737204</v>
      </c>
      <c r="AA18" s="11">
        <v>65.063370750573199</v>
      </c>
      <c r="AB18" s="11">
        <v>60.385073958438099</v>
      </c>
      <c r="AC18" s="11">
        <v>10</v>
      </c>
      <c r="AD18" s="11">
        <v>10</v>
      </c>
      <c r="AE18" s="11">
        <v>10</v>
      </c>
      <c r="AF18" s="11">
        <v>20.029078077763796</v>
      </c>
      <c r="AG18" s="11">
        <v>12.714445194409487</v>
      </c>
      <c r="AH18" s="11">
        <v>74.105733225289825</v>
      </c>
      <c r="AI18" s="11">
        <v>35.659999999999997</v>
      </c>
    </row>
    <row r="19" spans="1:35" x14ac:dyDescent="0.25">
      <c r="A19" t="s">
        <v>0</v>
      </c>
      <c r="B19" t="str">
        <f>VLOOKUP(A19,'[1]RH 2028 SA summary data-impairm'!D:F,3,FALSE)</f>
        <v>Acadia NP</v>
      </c>
      <c r="C19" t="str">
        <f>VLOOKUP(A19,'[1]RH 2028 SA summary data-impairm'!D:AB,25,FALSE)</f>
        <v>ME</v>
      </c>
      <c r="D19" t="str">
        <f>VLOOKUP(A19,'[1]156-Class1-coordinates-all site'!A:C,3,FALSE)</f>
        <v>ACAD1</v>
      </c>
      <c r="E19" s="11">
        <v>7.02</v>
      </c>
      <c r="F19" s="11">
        <v>6.7</v>
      </c>
      <c r="G19" s="11">
        <v>6.7</v>
      </c>
      <c r="H19" s="11">
        <v>6.7</v>
      </c>
      <c r="I19" s="11">
        <v>16.84</v>
      </c>
      <c r="J19" s="11">
        <v>14.67</v>
      </c>
      <c r="K19" s="11">
        <v>14.51</v>
      </c>
      <c r="L19" s="11">
        <v>14.87</v>
      </c>
      <c r="N19" s="1">
        <v>8.7727819460000003</v>
      </c>
      <c r="O19" s="1">
        <v>7.02121</v>
      </c>
      <c r="P19" s="1">
        <v>7.1259807812000009</v>
      </c>
      <c r="Q19" s="1">
        <v>4.655779034</v>
      </c>
      <c r="R19" s="1">
        <v>22.01</v>
      </c>
      <c r="S19" s="1">
        <v>16.84</v>
      </c>
      <c r="T19" s="1">
        <v>17.362000000000002</v>
      </c>
      <c r="U19" s="1">
        <v>10.39</v>
      </c>
      <c r="W19" s="11">
        <v>20.367030149275401</v>
      </c>
      <c r="X19" s="11">
        <v>19.702383643752199</v>
      </c>
      <c r="Y19" s="11">
        <v>19.701537266553402</v>
      </c>
      <c r="Z19" s="11">
        <v>58.272151899869598</v>
      </c>
      <c r="AA19" s="11">
        <v>46.129643041028302</v>
      </c>
      <c r="AB19" s="11">
        <v>45.355659522113797</v>
      </c>
      <c r="AC19" s="11">
        <v>90.340430269448504</v>
      </c>
      <c r="AD19" s="11">
        <v>56.757346004307074</v>
      </c>
      <c r="AE19" s="11">
        <v>28.263892114742973</v>
      </c>
      <c r="AF19" s="11">
        <v>18.450508590814437</v>
      </c>
      <c r="AG19" s="11">
        <v>13.104926477036088</v>
      </c>
      <c r="AH19" s="11">
        <v>63.284216399291097</v>
      </c>
      <c r="AI19" s="11">
        <v>37.08</v>
      </c>
    </row>
    <row r="20" spans="1:35" x14ac:dyDescent="0.25">
      <c r="A20" t="s">
        <v>100</v>
      </c>
      <c r="B20" t="str">
        <f>VLOOKUP(A20,'[1]RH 2028 SA summary data-impairm'!D:F,3,FALSE)</f>
        <v>Moosehorn</v>
      </c>
      <c r="C20" t="str">
        <f>VLOOKUP(A20,'[1]RH 2028 SA summary data-impairm'!D:AB,25,FALSE)</f>
        <v>ME</v>
      </c>
      <c r="D20" t="str">
        <f>VLOOKUP(A20,'[1]156-Class1-coordinates-all site'!A:C,3,FALSE)</f>
        <v>MOOS1</v>
      </c>
      <c r="E20" s="11">
        <v>6.71</v>
      </c>
      <c r="F20" s="11">
        <v>6.61</v>
      </c>
      <c r="G20" s="11">
        <v>6.61</v>
      </c>
      <c r="H20" s="11">
        <v>6.61</v>
      </c>
      <c r="I20" s="11">
        <v>15.8</v>
      </c>
      <c r="J20" s="11">
        <v>14.14</v>
      </c>
      <c r="K20" s="11">
        <v>13.98</v>
      </c>
      <c r="L20" s="11">
        <v>14.36</v>
      </c>
      <c r="N20" s="1">
        <v>9.1535694789999997</v>
      </c>
      <c r="O20" s="1">
        <v>6.7054999999999998</v>
      </c>
      <c r="P20" s="1">
        <v>7.4976600577999992</v>
      </c>
      <c r="Q20" s="1">
        <v>5.0137959260000002</v>
      </c>
      <c r="R20" s="1">
        <v>20.66</v>
      </c>
      <c r="S20" s="1">
        <v>15.8</v>
      </c>
      <c r="T20" s="1">
        <v>16.384</v>
      </c>
      <c r="U20" s="1">
        <v>9.9700000000000006</v>
      </c>
      <c r="W20" s="11">
        <v>19.710292137925801</v>
      </c>
      <c r="X20" s="11">
        <v>19.512484468012801</v>
      </c>
      <c r="Y20" s="11">
        <v>19.511698988777901</v>
      </c>
      <c r="Z20" s="11">
        <v>52.133201957938098</v>
      </c>
      <c r="AA20" s="11">
        <v>43.674745578078003</v>
      </c>
      <c r="AB20" s="11">
        <v>42.9206344469195</v>
      </c>
      <c r="AC20" s="11">
        <v>78.931871395160485</v>
      </c>
      <c r="AD20" s="11">
        <v>51.469278361142266</v>
      </c>
      <c r="AE20" s="11">
        <v>27.101392030187966</v>
      </c>
      <c r="AF20" s="11">
        <v>17.76418682577426</v>
      </c>
      <c r="AG20" s="11">
        <v>13.420812064435651</v>
      </c>
      <c r="AH20" s="11">
        <v>59.086577028085642</v>
      </c>
      <c r="AI20" s="11">
        <v>38.270000000000003</v>
      </c>
    </row>
    <row r="21" spans="1:35" x14ac:dyDescent="0.25">
      <c r="A21" t="s">
        <v>118</v>
      </c>
      <c r="B21" t="str">
        <f>VLOOKUP(A21,'[1]RH 2028 SA summary data-impairm'!D:F,3,FALSE)</f>
        <v>Roosevelt Campobello International Park</v>
      </c>
      <c r="C21" t="str">
        <f>VLOOKUP(A21,'[1]RH 2028 SA summary data-impairm'!D:AB,25,FALSE)</f>
        <v>ME</v>
      </c>
      <c r="D21" t="str">
        <f>VLOOKUP(A21,'[1]156-Class1-coordinates-all site'!A:C,3,FALSE)</f>
        <v>MOOS1</v>
      </c>
      <c r="E21" s="11">
        <v>6.71</v>
      </c>
      <c r="F21" s="11">
        <v>6.61</v>
      </c>
      <c r="G21" s="11">
        <v>6.61</v>
      </c>
      <c r="H21" s="11">
        <v>6.61</v>
      </c>
      <c r="I21" s="11">
        <v>15.8</v>
      </c>
      <c r="J21" s="11">
        <v>14.14</v>
      </c>
      <c r="K21" s="11">
        <v>13.98</v>
      </c>
      <c r="L21" s="11">
        <v>14.36</v>
      </c>
      <c r="N21" s="1">
        <v>9.1535694789999997</v>
      </c>
      <c r="O21" s="1">
        <v>6.7054999999999998</v>
      </c>
      <c r="P21" s="1">
        <v>7.4976600577999992</v>
      </c>
      <c r="Q21" s="1">
        <v>5.0137959260000002</v>
      </c>
      <c r="R21" s="1">
        <v>20.66</v>
      </c>
      <c r="S21" s="1">
        <v>15.8</v>
      </c>
      <c r="T21" s="1">
        <v>16.384</v>
      </c>
      <c r="U21" s="1">
        <v>9.9700000000000006</v>
      </c>
      <c r="W21" s="11">
        <v>19.710292137925801</v>
      </c>
      <c r="X21" s="11">
        <v>19.512484468012801</v>
      </c>
      <c r="Y21" s="11">
        <v>19.511698988777901</v>
      </c>
      <c r="Z21" s="11">
        <v>52.133201957938098</v>
      </c>
      <c r="AA21" s="11">
        <v>43.674745578078003</v>
      </c>
      <c r="AB21" s="11">
        <v>42.9206344469195</v>
      </c>
      <c r="AC21" s="11">
        <v>78.931871395160485</v>
      </c>
      <c r="AD21" s="11">
        <v>51.469278361142266</v>
      </c>
      <c r="AE21" s="11">
        <v>27.101392030187966</v>
      </c>
      <c r="AF21" s="11">
        <v>17.76418682577426</v>
      </c>
      <c r="AG21" s="11">
        <v>13.420812064435651</v>
      </c>
      <c r="AH21" s="11">
        <v>59.086577028085642</v>
      </c>
      <c r="AI21" s="11">
        <v>38.270000000000003</v>
      </c>
    </row>
    <row r="22" spans="1:35" x14ac:dyDescent="0.25">
      <c r="A22" t="s">
        <v>74</v>
      </c>
      <c r="B22" t="str">
        <f>VLOOKUP(A22,'[1]RH 2028 SA summary data-impairm'!D:F,3,FALSE)</f>
        <v>Isle Royale NP</v>
      </c>
      <c r="C22" t="str">
        <f>VLOOKUP(A22,'[1]RH 2028 SA summary data-impairm'!D:AB,25,FALSE)</f>
        <v>MI</v>
      </c>
      <c r="D22" t="str">
        <f>VLOOKUP(A22,'[1]156-Class1-coordinates-all site'!A:C,3,FALSE)</f>
        <v>ISLE1</v>
      </c>
      <c r="E22" s="11">
        <v>5.4</v>
      </c>
      <c r="F22" s="11">
        <v>5.25</v>
      </c>
      <c r="G22" s="11">
        <v>5.25</v>
      </c>
      <c r="H22" s="11">
        <v>5.26</v>
      </c>
      <c r="I22" s="11">
        <v>17.63</v>
      </c>
      <c r="J22" s="11">
        <v>15.12</v>
      </c>
      <c r="K22" s="11">
        <v>14.44</v>
      </c>
      <c r="L22" s="11">
        <v>15.58</v>
      </c>
      <c r="N22" s="1">
        <v>6.7695534720000001</v>
      </c>
      <c r="O22" s="1">
        <v>5.3985000000000003</v>
      </c>
      <c r="P22" s="1">
        <v>5.5495243535999998</v>
      </c>
      <c r="Q22" s="1">
        <v>3.7194806759999999</v>
      </c>
      <c r="R22" s="1">
        <v>19.53</v>
      </c>
      <c r="S22" s="1">
        <v>17.63</v>
      </c>
      <c r="T22" s="1">
        <v>15.778</v>
      </c>
      <c r="U22" s="1">
        <v>10.15</v>
      </c>
      <c r="W22" s="11">
        <v>17.271898106745699</v>
      </c>
      <c r="X22" s="11">
        <v>17.011875042516099</v>
      </c>
      <c r="Y22" s="11">
        <v>17.008180359364498</v>
      </c>
      <c r="Z22" s="11">
        <v>63.565353605151103</v>
      </c>
      <c r="AA22" s="11">
        <v>48.681695470394303</v>
      </c>
      <c r="AB22" s="11">
        <v>45.352296368093398</v>
      </c>
      <c r="AC22" s="11">
        <v>70.49805304078005</v>
      </c>
      <c r="AD22" s="11">
        <v>48.442866488345828</v>
      </c>
      <c r="AE22" s="11">
        <v>27.593633973762817</v>
      </c>
      <c r="AF22" s="11">
        <v>16.914337556356756</v>
      </c>
      <c r="AG22" s="11">
        <v>12.99373889089189</v>
      </c>
      <c r="AH22" s="11">
        <v>54.272564890896319</v>
      </c>
      <c r="AI22" s="11">
        <v>36.67</v>
      </c>
    </row>
    <row r="23" spans="1:35" x14ac:dyDescent="0.25">
      <c r="A23" t="s">
        <v>136</v>
      </c>
      <c r="B23" t="str">
        <f>VLOOKUP(A23,'[1]RH 2028 SA summary data-impairm'!D:F,3,FALSE)</f>
        <v>Seney</v>
      </c>
      <c r="C23" t="str">
        <f>VLOOKUP(A23,'[1]RH 2028 SA summary data-impairm'!D:AB,25,FALSE)</f>
        <v>MI</v>
      </c>
      <c r="D23" t="str">
        <f>VLOOKUP(A23,'[1]156-Class1-coordinates-all site'!A:C,3,FALSE)</f>
        <v>SENE1</v>
      </c>
      <c r="E23" s="11">
        <v>5.51</v>
      </c>
      <c r="F23" s="11">
        <v>5.34</v>
      </c>
      <c r="G23" s="11">
        <v>5.33</v>
      </c>
      <c r="H23" s="11">
        <v>5.34</v>
      </c>
      <c r="I23" s="11">
        <v>19.84</v>
      </c>
      <c r="J23" s="11">
        <v>16.87</v>
      </c>
      <c r="K23" s="11">
        <v>16.260000000000002</v>
      </c>
      <c r="L23" s="11">
        <v>17.38</v>
      </c>
      <c r="N23" s="1">
        <v>7.1423390800000002</v>
      </c>
      <c r="O23" s="1">
        <v>5.5140099999999999</v>
      </c>
      <c r="P23" s="1">
        <v>5.7805209056000004</v>
      </c>
      <c r="Q23" s="1">
        <v>3.7377936439999999</v>
      </c>
      <c r="R23" s="1">
        <v>23.62</v>
      </c>
      <c r="S23" s="1">
        <v>19.84</v>
      </c>
      <c r="T23" s="1">
        <v>18.616</v>
      </c>
      <c r="U23" s="1">
        <v>11.11</v>
      </c>
      <c r="W23" s="11">
        <v>17.476309011956499</v>
      </c>
      <c r="X23" s="11">
        <v>17.156447684205801</v>
      </c>
      <c r="Y23" s="11">
        <v>17.152047520204</v>
      </c>
      <c r="Z23" s="11">
        <v>79.085133928999994</v>
      </c>
      <c r="AA23" s="11">
        <v>58.019087400435403</v>
      </c>
      <c r="AB23" s="11">
        <v>54.450631387573701</v>
      </c>
      <c r="AC23" s="11">
        <v>106.12154551369886</v>
      </c>
      <c r="AD23" s="11">
        <v>64.340229770335128</v>
      </c>
      <c r="AE23" s="11">
        <v>30.373942705151613</v>
      </c>
      <c r="AF23" s="11">
        <v>19.79967425755061</v>
      </c>
      <c r="AG23" s="11">
        <v>14.065870643876529</v>
      </c>
      <c r="AH23" s="11">
        <v>72.425070621195118</v>
      </c>
      <c r="AI23" s="11">
        <v>40.82</v>
      </c>
    </row>
    <row r="24" spans="1:35" x14ac:dyDescent="0.25">
      <c r="A24" t="s">
        <v>21</v>
      </c>
      <c r="B24" t="str">
        <f>VLOOKUP(A24,'[1]RH 2028 SA summary data-impairm'!D:F,3,FALSE)</f>
        <v>Boundary Waters Canoe Area</v>
      </c>
      <c r="C24" t="str">
        <f>VLOOKUP(A24,'[1]RH 2028 SA summary data-impairm'!D:AB,25,FALSE)</f>
        <v>MN</v>
      </c>
      <c r="D24" t="str">
        <f>VLOOKUP(A24,'[1]156-Class1-coordinates-all site'!A:C,3,FALSE)</f>
        <v>BOWA1</v>
      </c>
      <c r="E24" s="11">
        <v>4.8600000000000003</v>
      </c>
      <c r="F24" s="11">
        <v>4.76</v>
      </c>
      <c r="G24" s="11">
        <v>4.76</v>
      </c>
      <c r="H24" s="11">
        <v>4.76</v>
      </c>
      <c r="I24" s="11">
        <v>16.43</v>
      </c>
      <c r="J24" s="11">
        <v>13.99</v>
      </c>
      <c r="K24" s="11">
        <v>13.48</v>
      </c>
      <c r="L24" s="11">
        <v>14.48</v>
      </c>
      <c r="N24" s="1">
        <v>6.4325606530000004</v>
      </c>
      <c r="O24" s="1">
        <v>4.85534</v>
      </c>
      <c r="P24" s="1">
        <v>5.2288993206000001</v>
      </c>
      <c r="Q24" s="1">
        <v>3.4234073220000001</v>
      </c>
      <c r="R24" s="1">
        <v>18.95</v>
      </c>
      <c r="S24" s="1">
        <v>16.43</v>
      </c>
      <c r="T24" s="1">
        <v>15.013999999999999</v>
      </c>
      <c r="U24" s="1">
        <v>9.11</v>
      </c>
      <c r="W24" s="11">
        <v>16.380669391172599</v>
      </c>
      <c r="X24" s="11">
        <v>16.213601288976601</v>
      </c>
      <c r="Y24" s="11">
        <v>16.214742556847799</v>
      </c>
      <c r="Z24" s="11">
        <v>56.1756226561265</v>
      </c>
      <c r="AA24" s="11">
        <v>43.343993170359802</v>
      </c>
      <c r="AB24" s="11">
        <v>41.086483539895298</v>
      </c>
      <c r="AC24" s="11">
        <v>66.525484046328714</v>
      </c>
      <c r="AD24" s="11">
        <v>44.879678291421698</v>
      </c>
      <c r="AE24" s="11">
        <v>24.868080984936253</v>
      </c>
      <c r="AF24" s="11">
        <v>15.834516194971876</v>
      </c>
      <c r="AG24" s="11">
        <v>12.122385487429685</v>
      </c>
      <c r="AH24" s="11">
        <v>48.717422248641086</v>
      </c>
      <c r="AI24" s="11">
        <v>33.61</v>
      </c>
    </row>
    <row r="25" spans="1:35" x14ac:dyDescent="0.25">
      <c r="A25" t="s">
        <v>70</v>
      </c>
      <c r="B25" t="str">
        <f>VLOOKUP(A25,'[1]RH 2028 SA summary data-impairm'!D:F,3,FALSE)</f>
        <v>Hercules-Glades Wilderness</v>
      </c>
      <c r="C25" t="str">
        <f>VLOOKUP(A25,'[1]RH 2028 SA summary data-impairm'!D:AB,25,FALSE)</f>
        <v>MO</v>
      </c>
      <c r="D25" t="str">
        <f>VLOOKUP(A25,'[1]156-Class1-coordinates-all site'!A:C,3,FALSE)</f>
        <v>HEGL1</v>
      </c>
      <c r="E25" s="11">
        <v>10.96</v>
      </c>
      <c r="F25" s="11">
        <v>9.75</v>
      </c>
      <c r="G25" s="11">
        <v>9.36</v>
      </c>
      <c r="H25" s="11">
        <v>10.119999999999999</v>
      </c>
      <c r="I25" s="11">
        <v>21.63</v>
      </c>
      <c r="J25" s="11">
        <v>18.8</v>
      </c>
      <c r="K25" s="11">
        <v>17.579999999999998</v>
      </c>
      <c r="L25" s="11">
        <v>19.78</v>
      </c>
      <c r="N25" s="1">
        <v>12.83857458</v>
      </c>
      <c r="O25" s="1">
        <v>10.96317</v>
      </c>
      <c r="P25" s="1">
        <v>9.5782467780000005</v>
      </c>
      <c r="Q25" s="1">
        <v>4.6877550750000001</v>
      </c>
      <c r="R25" s="1">
        <v>25.167000000000002</v>
      </c>
      <c r="S25" s="1">
        <v>21.63</v>
      </c>
      <c r="T25" s="1">
        <v>18.8202</v>
      </c>
      <c r="U25" s="1">
        <v>9.3000000000000007</v>
      </c>
      <c r="W25" s="11">
        <v>30.390324464690401</v>
      </c>
      <c r="X25" s="11">
        <v>26.8830941208053</v>
      </c>
      <c r="Y25" s="11">
        <v>25.8447335380813</v>
      </c>
      <c r="Z25" s="11">
        <v>90.900767261941994</v>
      </c>
      <c r="AA25" s="11">
        <v>67.922405717735401</v>
      </c>
      <c r="AB25" s="11">
        <v>60.1173205710407</v>
      </c>
      <c r="AC25" s="11">
        <v>123.87649893916866</v>
      </c>
      <c r="AD25" s="11">
        <v>65.667563214807203</v>
      </c>
      <c r="AE25" s="11">
        <v>25.345091776178549</v>
      </c>
      <c r="AF25" s="11">
        <v>19.628525541864974</v>
      </c>
      <c r="AG25" s="11">
        <v>11.32369385466243</v>
      </c>
      <c r="AH25" s="11">
        <v>71.196071916257665</v>
      </c>
      <c r="AI25" s="11">
        <v>31.03</v>
      </c>
    </row>
    <row r="26" spans="1:35" x14ac:dyDescent="0.25">
      <c r="A26" t="s">
        <v>97</v>
      </c>
      <c r="B26" t="str">
        <f>VLOOKUP(A26,'[1]RH 2028 SA summary data-impairm'!D:F,3,FALSE)</f>
        <v>Mingo</v>
      </c>
      <c r="C26" t="str">
        <f>VLOOKUP(A26,'[1]RH 2028 SA summary data-impairm'!D:AB,25,FALSE)</f>
        <v>MO</v>
      </c>
      <c r="D26" t="str">
        <f>VLOOKUP(A26,'[1]156-Class1-coordinates-all site'!A:C,3,FALSE)</f>
        <v>MING1</v>
      </c>
      <c r="E26" s="11">
        <v>12.47</v>
      </c>
      <c r="F26" s="11">
        <v>11.14</v>
      </c>
      <c r="G26" s="11">
        <v>10.63</v>
      </c>
      <c r="H26" s="11">
        <v>11.44</v>
      </c>
      <c r="I26" s="11">
        <v>22.7</v>
      </c>
      <c r="J26" s="11">
        <v>19.690000000000001</v>
      </c>
      <c r="K26" s="11">
        <v>18.47</v>
      </c>
      <c r="L26" s="11">
        <v>20.43</v>
      </c>
      <c r="N26" s="1">
        <v>14.31949567</v>
      </c>
      <c r="O26" s="1">
        <v>12.467090000000001</v>
      </c>
      <c r="P26" s="1">
        <v>10.7321467072</v>
      </c>
      <c r="Q26" s="1">
        <v>5.3511232629999999</v>
      </c>
      <c r="R26" s="1">
        <v>26.6</v>
      </c>
      <c r="S26" s="1">
        <v>22.59</v>
      </c>
      <c r="T26" s="1">
        <v>19.672000000000001</v>
      </c>
      <c r="U26" s="1">
        <v>9.2799999999999994</v>
      </c>
      <c r="W26" s="11">
        <v>35.342917940806601</v>
      </c>
      <c r="X26" s="11">
        <v>30.8726007257508</v>
      </c>
      <c r="Y26" s="11">
        <v>29.319851477638998</v>
      </c>
      <c r="Z26" s="11">
        <v>100.889630327916</v>
      </c>
      <c r="AA26" s="11">
        <v>74.030256691937296</v>
      </c>
      <c r="AB26" s="11">
        <v>65.424614640863197</v>
      </c>
      <c r="AC26" s="11">
        <v>142.96289098677602</v>
      </c>
      <c r="AD26" s="11">
        <v>71.506266770143171</v>
      </c>
      <c r="AE26" s="11">
        <v>25.294452249033178</v>
      </c>
      <c r="AF26" s="11">
        <v>20.224270392302664</v>
      </c>
      <c r="AG26" s="11">
        <v>11.088925980756661</v>
      </c>
      <c r="AH26" s="11">
        <v>75.566429643040195</v>
      </c>
      <c r="AI26" s="11">
        <v>30.31</v>
      </c>
    </row>
    <row r="27" spans="1:35" x14ac:dyDescent="0.25">
      <c r="A27" t="s">
        <v>94</v>
      </c>
      <c r="B27" t="str">
        <f>VLOOKUP(A27,'[1]RH 2028 SA summary data-impairm'!D:F,3,FALSE)</f>
        <v>Medicine Lake</v>
      </c>
      <c r="C27" t="str">
        <f>VLOOKUP(A27,'[1]RH 2028 SA summary data-impairm'!D:AB,25,FALSE)</f>
        <v>MT</v>
      </c>
      <c r="D27" t="str">
        <f>VLOOKUP(A27,'[1]156-Class1-coordinates-all site'!A:C,3,FALSE)</f>
        <v>MELA1</v>
      </c>
      <c r="E27" s="11">
        <v>6.56</v>
      </c>
      <c r="F27" s="11">
        <v>6.3</v>
      </c>
      <c r="G27" s="11">
        <v>6.28</v>
      </c>
      <c r="H27" s="11">
        <v>6.32</v>
      </c>
      <c r="I27" s="11">
        <v>16.59</v>
      </c>
      <c r="J27" s="11">
        <v>15.79</v>
      </c>
      <c r="K27" s="11">
        <v>15.3</v>
      </c>
      <c r="L27" s="11">
        <v>15.94</v>
      </c>
      <c r="N27" s="1">
        <v>7.2570762359999996</v>
      </c>
      <c r="O27" s="1">
        <v>6.5578200000000004</v>
      </c>
      <c r="P27" s="1">
        <v>5.5382844391999999</v>
      </c>
      <c r="Q27" s="1">
        <v>2.9600967439999999</v>
      </c>
      <c r="R27" s="1">
        <v>16.63</v>
      </c>
      <c r="S27" s="1">
        <v>16.59</v>
      </c>
      <c r="T27" s="1">
        <v>12.357999999999999</v>
      </c>
      <c r="U27" s="1">
        <v>5.95</v>
      </c>
      <c r="W27" s="11">
        <v>19.4550839974026</v>
      </c>
      <c r="X27" s="11">
        <v>18.952613883011001</v>
      </c>
      <c r="Y27" s="11">
        <v>18.9111577883092</v>
      </c>
      <c r="Z27" s="11">
        <v>56.055688330919402</v>
      </c>
      <c r="AA27" s="11">
        <v>51.525051394321899</v>
      </c>
      <c r="AB27" s="11">
        <v>48.9709947326593</v>
      </c>
      <c r="AC27" s="11">
        <v>52.75112467563698</v>
      </c>
      <c r="AD27" s="11">
        <v>34.411303240962816</v>
      </c>
      <c r="AE27" s="11">
        <v>18.130309449601565</v>
      </c>
      <c r="AF27" s="11">
        <v>15.263088079246202</v>
      </c>
      <c r="AG27" s="11">
        <v>13.209555198115503</v>
      </c>
      <c r="AH27" s="11">
        <v>46.011616670328905</v>
      </c>
      <c r="AI27" s="11">
        <v>37.47</v>
      </c>
    </row>
    <row r="28" spans="1:35" x14ac:dyDescent="0.25">
      <c r="A28" t="s">
        <v>153</v>
      </c>
      <c r="B28" t="str">
        <f>VLOOKUP(A28,'[1]RH 2028 SA summary data-impairm'!D:F,3,FALSE)</f>
        <v>UL Bend</v>
      </c>
      <c r="C28" t="str">
        <f>VLOOKUP(A28,'[1]RH 2028 SA summary data-impairm'!D:AB,25,FALSE)</f>
        <v>MT</v>
      </c>
      <c r="D28" t="str">
        <f>VLOOKUP(A28,'[1]156-Class1-coordinates-all site'!A:C,3,FALSE)</f>
        <v>ULBE1</v>
      </c>
      <c r="E28" s="11">
        <v>4.03</v>
      </c>
      <c r="F28" s="11">
        <v>3.86</v>
      </c>
      <c r="G28" s="11">
        <v>3.86</v>
      </c>
      <c r="H28" s="11">
        <v>3.86</v>
      </c>
      <c r="I28" s="11">
        <v>11.9</v>
      </c>
      <c r="J28" s="11">
        <v>11.37</v>
      </c>
      <c r="K28" s="11">
        <v>11.15</v>
      </c>
      <c r="L28" s="11">
        <v>11.45</v>
      </c>
      <c r="N28" s="1">
        <v>4.749376764</v>
      </c>
      <c r="O28" s="1">
        <v>4.0344300000000004</v>
      </c>
      <c r="P28" s="1">
        <v>3.8309984567999997</v>
      </c>
      <c r="Q28" s="1">
        <v>2.4534309959999998</v>
      </c>
      <c r="R28" s="1">
        <v>12.76</v>
      </c>
      <c r="S28" s="1">
        <v>11.9</v>
      </c>
      <c r="T28" s="1">
        <v>10.004</v>
      </c>
      <c r="U28" s="1">
        <v>5.87</v>
      </c>
      <c r="W28" s="11">
        <v>15.034715450014099</v>
      </c>
      <c r="X28" s="11">
        <v>14.7666180178947</v>
      </c>
      <c r="Y28" s="11">
        <v>14.766020173155701</v>
      </c>
      <c r="Z28" s="11">
        <v>34.557057398055299</v>
      </c>
      <c r="AA28" s="11">
        <v>32.658061386923599</v>
      </c>
      <c r="AB28" s="11">
        <v>31.893550326749001</v>
      </c>
      <c r="AC28" s="11">
        <v>35.822819014589854</v>
      </c>
      <c r="AD28" s="11">
        <v>27.19369358681973</v>
      </c>
      <c r="AE28" s="11">
        <v>17.985845599876697</v>
      </c>
      <c r="AF28" s="11">
        <v>12.372371985366584</v>
      </c>
      <c r="AG28" s="11">
        <v>11.786549963416462</v>
      </c>
      <c r="AH28" s="11">
        <v>34.46079467161222</v>
      </c>
      <c r="AI28" s="11">
        <v>32.5</v>
      </c>
    </row>
    <row r="29" spans="1:35" x14ac:dyDescent="0.25">
      <c r="A29" t="s">
        <v>84</v>
      </c>
      <c r="B29" t="str">
        <f>VLOOKUP(A29,'[1]RH 2028 SA summary data-impairm'!D:F,3,FALSE)</f>
        <v>Linville Gorge Wilderness</v>
      </c>
      <c r="C29" t="str">
        <f>VLOOKUP(A29,'[1]RH 2028 SA summary data-impairm'!D:AB,25,FALSE)</f>
        <v>NC</v>
      </c>
      <c r="D29" t="str">
        <f>VLOOKUP(A29,'[1]156-Class1-coordinates-all site'!A:C,3,FALSE)</f>
        <v>LIGO1</v>
      </c>
      <c r="E29" s="11">
        <v>9.6999999999999993</v>
      </c>
      <c r="F29" s="11">
        <v>8.2100000000000009</v>
      </c>
      <c r="G29" s="11">
        <v>7.96</v>
      </c>
      <c r="H29" s="11">
        <v>8.44</v>
      </c>
      <c r="I29" s="11">
        <v>20.39</v>
      </c>
      <c r="J29" s="11">
        <v>14.25</v>
      </c>
      <c r="K29" s="11">
        <v>13.36</v>
      </c>
      <c r="L29" s="11">
        <v>15.51</v>
      </c>
      <c r="N29" s="1">
        <v>11.10817144</v>
      </c>
      <c r="O29" s="1">
        <v>9.7025400000000008</v>
      </c>
      <c r="P29" s="1">
        <v>8.2936150379999987</v>
      </c>
      <c r="Q29" s="1">
        <v>4.071780435</v>
      </c>
      <c r="R29" s="1">
        <v>28.05</v>
      </c>
      <c r="S29" s="1">
        <v>20.39</v>
      </c>
      <c r="T29" s="1">
        <v>20.71</v>
      </c>
      <c r="U29" s="1">
        <v>9.6999999999999993</v>
      </c>
      <c r="W29" s="11">
        <v>26.930250600395301</v>
      </c>
      <c r="X29" s="11">
        <v>23.061520290705399</v>
      </c>
      <c r="Y29" s="11">
        <v>22.4781072570783</v>
      </c>
      <c r="Z29" s="11">
        <v>79.815781842753594</v>
      </c>
      <c r="AA29" s="11">
        <v>42.610843424096402</v>
      </c>
      <c r="AB29" s="11">
        <v>38.925284181975897</v>
      </c>
      <c r="AC29" s="11">
        <v>165.2707590606266</v>
      </c>
      <c r="AD29" s="11">
        <v>79.327519047000322</v>
      </c>
      <c r="AE29" s="11">
        <v>26.379444593541525</v>
      </c>
      <c r="AF29" s="11">
        <v>21.28636600001429</v>
      </c>
      <c r="AG29" s="11">
        <v>11.141575000035719</v>
      </c>
      <c r="AH29" s="11">
        <v>84.034017995160454</v>
      </c>
      <c r="AI29" s="11">
        <v>30.47</v>
      </c>
    </row>
    <row r="30" spans="1:35" x14ac:dyDescent="0.25">
      <c r="A30" s="16" t="s">
        <v>178</v>
      </c>
      <c r="B30" s="16" t="str">
        <f>VLOOKUP(A30,'[1]RH 2028 SA summary data-impairm'!D:F,3,FALSE)</f>
        <v>Shining Rock</v>
      </c>
      <c r="C30" s="16" t="str">
        <f>VLOOKUP(A30,'[1]RH 2028 SA summary data-impairm'!D:AB,25,FALSE)</f>
        <v>NC</v>
      </c>
      <c r="D30" s="16" t="str">
        <f>VLOOKUP(A30,'[1]156-Class1-coordinates-all site'!A:C,3,FALSE)</f>
        <v>SHRO1</v>
      </c>
      <c r="E30" s="18">
        <v>5.36</v>
      </c>
      <c r="F30" s="18">
        <v>4.536659793814434</v>
      </c>
      <c r="G30" s="18">
        <v>4.3985154639175263</v>
      </c>
      <c r="H30" s="11">
        <v>4.66</v>
      </c>
      <c r="I30" s="18">
        <v>19.05</v>
      </c>
      <c r="J30" s="18">
        <v>13.313511525257478</v>
      </c>
      <c r="K30" s="18">
        <v>12.482000980872977</v>
      </c>
      <c r="L30" s="11">
        <v>15.36</v>
      </c>
      <c r="N30" s="1">
        <v>11.10817144</v>
      </c>
      <c r="O30" s="1">
        <v>9.7025400000000008</v>
      </c>
      <c r="P30" s="1">
        <v>8.2936150379999987</v>
      </c>
      <c r="Q30" s="1">
        <v>4.071780435</v>
      </c>
      <c r="R30" s="1">
        <v>28.05</v>
      </c>
      <c r="S30" s="1">
        <v>20.39</v>
      </c>
      <c r="T30" s="1">
        <v>20.71</v>
      </c>
      <c r="U30" s="1">
        <v>9.6999999999999993</v>
      </c>
      <c r="W30" s="18">
        <v>17.091565445052328</v>
      </c>
      <c r="X30" s="18">
        <v>15.74072137106916</v>
      </c>
      <c r="Y30" s="18">
        <v>15.524767306309982</v>
      </c>
      <c r="Z30" s="18">
        <v>67.194076276349477</v>
      </c>
      <c r="AA30" s="18">
        <v>37.861556068080802</v>
      </c>
      <c r="AB30" s="18">
        <v>34.840663328455484</v>
      </c>
      <c r="AC30" s="11">
        <v>165.2707590606266</v>
      </c>
      <c r="AD30" s="11">
        <v>79.327519047000322</v>
      </c>
      <c r="AE30" s="11">
        <v>26.379444593541525</v>
      </c>
      <c r="AF30" s="11">
        <v>21.496941689197726</v>
      </c>
      <c r="AG30" s="11">
        <v>11.780394222994314</v>
      </c>
      <c r="AH30" s="11">
        <v>85.822332821020368</v>
      </c>
      <c r="AI30" s="11">
        <v>32.479999999999997</v>
      </c>
    </row>
    <row r="31" spans="1:35" x14ac:dyDescent="0.25">
      <c r="A31" t="s">
        <v>146</v>
      </c>
      <c r="B31" t="s">
        <v>147</v>
      </c>
      <c r="C31" t="s">
        <v>86</v>
      </c>
      <c r="D31" t="s">
        <v>148</v>
      </c>
      <c r="E31" s="11">
        <v>11.76</v>
      </c>
      <c r="F31" s="11">
        <v>10.77</v>
      </c>
      <c r="G31" s="11">
        <v>10.68</v>
      </c>
      <c r="H31" s="11">
        <v>10.89</v>
      </c>
      <c r="I31" s="11">
        <v>19.760000000000002</v>
      </c>
      <c r="J31" s="11">
        <v>15.27</v>
      </c>
      <c r="K31" s="11">
        <v>14.79</v>
      </c>
      <c r="L31" s="11">
        <v>16.03</v>
      </c>
      <c r="N31" s="1">
        <v>11.98924834</v>
      </c>
      <c r="O31" s="1">
        <v>11.76275</v>
      </c>
      <c r="P31" s="1">
        <v>9.3769932320000002</v>
      </c>
      <c r="Q31" s="1">
        <v>5.4586105700000003</v>
      </c>
      <c r="R31" s="1">
        <v>24.4</v>
      </c>
      <c r="S31" s="1">
        <v>19.760000000000002</v>
      </c>
      <c r="T31" s="1">
        <v>18.555999999999997</v>
      </c>
      <c r="U31" s="1">
        <v>9.7899999999999991</v>
      </c>
      <c r="W31" s="11">
        <v>32.749453900847001</v>
      </c>
      <c r="X31" s="11">
        <v>29.6119509096028</v>
      </c>
      <c r="Y31" s="11">
        <v>29.339841918960399</v>
      </c>
      <c r="Z31" s="11">
        <v>75.642709070454501</v>
      </c>
      <c r="AA31" s="11">
        <v>47.415939802680199</v>
      </c>
      <c r="AB31" s="11">
        <v>45.1300192249373</v>
      </c>
      <c r="AC31" s="11">
        <v>114.73040742794834</v>
      </c>
      <c r="AD31" s="11">
        <v>63.955344203070908</v>
      </c>
      <c r="AE31" s="11">
        <v>26.617931174716432</v>
      </c>
      <c r="AF31" s="11">
        <v>18.795737111439266</v>
      </c>
      <c r="AG31" s="11">
        <v>11.439042778598164</v>
      </c>
      <c r="AH31" s="11">
        <v>65.507117714741938</v>
      </c>
      <c r="AI31" s="11">
        <v>31.39</v>
      </c>
    </row>
    <row r="32" spans="1:35" x14ac:dyDescent="0.25">
      <c r="A32" t="s">
        <v>149</v>
      </c>
      <c r="B32" t="s">
        <v>150</v>
      </c>
      <c r="C32" t="s">
        <v>151</v>
      </c>
      <c r="D32" t="s">
        <v>152</v>
      </c>
      <c r="E32" s="11">
        <v>6.38</v>
      </c>
      <c r="F32" s="11">
        <v>6.11</v>
      </c>
      <c r="G32" s="11">
        <v>6.07</v>
      </c>
      <c r="H32" s="11">
        <v>6.15</v>
      </c>
      <c r="I32" s="11">
        <v>15.71</v>
      </c>
      <c r="J32" s="11">
        <v>14.67</v>
      </c>
      <c r="K32" s="11">
        <v>14.2</v>
      </c>
      <c r="L32" s="11">
        <v>14.91</v>
      </c>
      <c r="N32" s="1">
        <v>7.7624463239999999</v>
      </c>
      <c r="O32" s="1">
        <v>6.3793899999999999</v>
      </c>
      <c r="P32" s="1">
        <v>5.8754290983999997</v>
      </c>
      <c r="Q32" s="1">
        <v>3.0449032599999999</v>
      </c>
      <c r="R32" s="1">
        <v>16.350000000000001</v>
      </c>
      <c r="S32" s="1">
        <v>15.71</v>
      </c>
      <c r="T32" s="1">
        <v>12.194000000000003</v>
      </c>
      <c r="U32" s="1">
        <v>5.96</v>
      </c>
      <c r="W32" s="11">
        <v>19.0700062972567</v>
      </c>
      <c r="X32" s="11">
        <v>18.561834703432499</v>
      </c>
      <c r="Y32" s="11">
        <v>18.469600097055299</v>
      </c>
      <c r="Z32" s="11">
        <v>50.732689515993798</v>
      </c>
      <c r="AA32" s="11">
        <v>45.511452830530899</v>
      </c>
      <c r="AB32" s="11">
        <v>43.343536123268599</v>
      </c>
      <c r="AC32" s="11">
        <v>51.294579970271613</v>
      </c>
      <c r="AD32" s="11">
        <v>33.851560305530342</v>
      </c>
      <c r="AE32" s="11">
        <v>18.148448827228364</v>
      </c>
      <c r="AF32" s="11">
        <v>14.035693150627333</v>
      </c>
      <c r="AG32" s="11">
        <v>10.55704787656833</v>
      </c>
      <c r="AH32" s="11">
        <v>40.69700115574031</v>
      </c>
      <c r="AI32" s="11">
        <v>28.74</v>
      </c>
    </row>
    <row r="33" spans="1:35" x14ac:dyDescent="0.25">
      <c r="A33" t="s">
        <v>57</v>
      </c>
      <c r="B33" t="s">
        <v>58</v>
      </c>
      <c r="C33" t="s">
        <v>59</v>
      </c>
      <c r="D33" t="s">
        <v>60</v>
      </c>
      <c r="E33" s="11">
        <v>5.87</v>
      </c>
      <c r="F33" s="11">
        <v>5.4</v>
      </c>
      <c r="G33" s="11">
        <v>5.37</v>
      </c>
      <c r="H33" s="11">
        <v>5.4</v>
      </c>
      <c r="I33" s="11">
        <v>15.43</v>
      </c>
      <c r="J33" s="11">
        <v>12.3</v>
      </c>
      <c r="K33" s="11">
        <v>11.81</v>
      </c>
      <c r="L33" s="11">
        <v>12.94</v>
      </c>
      <c r="N33" s="1">
        <v>7.6612442339999998</v>
      </c>
      <c r="O33" s="1">
        <v>5.8667400000000001</v>
      </c>
      <c r="P33" s="1">
        <v>6.0878375768000002</v>
      </c>
      <c r="Q33" s="1">
        <v>3.7277275909999998</v>
      </c>
      <c r="R33" s="1">
        <v>21.93</v>
      </c>
      <c r="S33" s="1">
        <v>15.43</v>
      </c>
      <c r="T33" s="1">
        <v>17.07</v>
      </c>
      <c r="U33" s="1">
        <v>9.7799999999999994</v>
      </c>
      <c r="W33" s="11">
        <v>18.1004608560606</v>
      </c>
      <c r="X33" s="11">
        <v>17.2493654521877</v>
      </c>
      <c r="Y33" s="11">
        <v>17.2082852124793</v>
      </c>
      <c r="Z33" s="11">
        <v>50.1270411766736</v>
      </c>
      <c r="AA33" s="11">
        <v>36.066683205908497</v>
      </c>
      <c r="AB33" s="11">
        <v>34.250437774101002</v>
      </c>
      <c r="AC33" s="11">
        <v>89.620590027404958</v>
      </c>
      <c r="AD33" s="11">
        <v>55.123994486561045</v>
      </c>
      <c r="AE33" s="11">
        <v>26.591326548072093</v>
      </c>
      <c r="AF33" s="11">
        <v>18.221046257789332</v>
      </c>
      <c r="AG33" s="11">
        <v>12.66384064447333</v>
      </c>
      <c r="AH33" s="11">
        <v>61.848615808436918</v>
      </c>
      <c r="AI33" s="11">
        <v>35.479999999999997</v>
      </c>
    </row>
    <row r="34" spans="1:35" x14ac:dyDescent="0.25">
      <c r="A34" t="s">
        <v>114</v>
      </c>
      <c r="B34" t="s">
        <v>115</v>
      </c>
      <c r="C34" t="s">
        <v>59</v>
      </c>
      <c r="D34" t="s">
        <v>60</v>
      </c>
      <c r="E34" s="11">
        <v>5.87</v>
      </c>
      <c r="F34" s="11">
        <v>5.4</v>
      </c>
      <c r="G34" s="11">
        <v>5.37</v>
      </c>
      <c r="H34" s="11">
        <v>5.4</v>
      </c>
      <c r="I34" s="11">
        <v>15.43</v>
      </c>
      <c r="J34" s="11">
        <v>12.3</v>
      </c>
      <c r="K34" s="11">
        <v>11.81</v>
      </c>
      <c r="L34" s="11">
        <v>12.94</v>
      </c>
      <c r="N34" s="1">
        <v>7.6612442339999998</v>
      </c>
      <c r="O34" s="1">
        <v>5.8667400000000001</v>
      </c>
      <c r="P34" s="1">
        <v>6.0878375768000002</v>
      </c>
      <c r="Q34" s="1">
        <v>3.7277275909999998</v>
      </c>
      <c r="R34" s="1">
        <v>21.93</v>
      </c>
      <c r="S34" s="1">
        <v>15.43</v>
      </c>
      <c r="T34" s="1">
        <v>17.07</v>
      </c>
      <c r="U34" s="1">
        <v>9.7799999999999994</v>
      </c>
      <c r="W34" s="11">
        <v>18.1004608560606</v>
      </c>
      <c r="X34" s="11">
        <v>17.2493654521877</v>
      </c>
      <c r="Y34" s="11">
        <v>17.2082852124793</v>
      </c>
      <c r="Z34" s="11">
        <v>50.1270411766736</v>
      </c>
      <c r="AA34" s="11">
        <v>36.066683205908497</v>
      </c>
      <c r="AB34" s="11">
        <v>34.250437774101002</v>
      </c>
      <c r="AC34" s="11">
        <v>89.620590027404958</v>
      </c>
      <c r="AD34" s="11">
        <v>55.123994486561045</v>
      </c>
      <c r="AE34" s="11">
        <v>26.591326548072093</v>
      </c>
      <c r="AF34" s="11">
        <v>18.221046257789332</v>
      </c>
      <c r="AG34" s="11">
        <v>12.66384064447333</v>
      </c>
      <c r="AH34" s="11">
        <v>61.848615808436918</v>
      </c>
      <c r="AI34" s="11">
        <v>35.479999999999997</v>
      </c>
    </row>
    <row r="35" spans="1:35" x14ac:dyDescent="0.25">
      <c r="A35" t="s">
        <v>25</v>
      </c>
      <c r="B35" t="s">
        <v>26</v>
      </c>
      <c r="C35" t="s">
        <v>27</v>
      </c>
      <c r="D35" t="s">
        <v>28</v>
      </c>
      <c r="E35" s="11">
        <v>12.25</v>
      </c>
      <c r="F35" s="11">
        <v>11.07</v>
      </c>
      <c r="G35" s="11">
        <v>10.9</v>
      </c>
      <c r="H35" s="11">
        <v>11.17</v>
      </c>
      <c r="I35" s="11">
        <v>22.26</v>
      </c>
      <c r="J35" s="11">
        <v>18.399999999999999</v>
      </c>
      <c r="K35" s="11">
        <v>17.7</v>
      </c>
      <c r="L35" s="11">
        <v>19.059999999999999</v>
      </c>
      <c r="N35" s="1">
        <v>14.33256407</v>
      </c>
      <c r="O35" s="1">
        <v>12.24845</v>
      </c>
      <c r="P35" s="1">
        <v>10.804822080400001</v>
      </c>
      <c r="Q35" s="1">
        <v>5.5132090959999998</v>
      </c>
      <c r="R35" s="1">
        <v>27.43</v>
      </c>
      <c r="S35" s="1">
        <v>22.2</v>
      </c>
      <c r="T35" s="1">
        <v>20.733999999999998</v>
      </c>
      <c r="U35" s="1">
        <v>10.69</v>
      </c>
      <c r="W35" s="11">
        <v>34.385392185078999</v>
      </c>
      <c r="X35" s="11">
        <v>30.536849231687601</v>
      </c>
      <c r="Y35" s="11">
        <v>30.003963485647599</v>
      </c>
      <c r="Z35" s="11">
        <v>96.789610512058005</v>
      </c>
      <c r="AA35" s="11">
        <v>65.198305812508906</v>
      </c>
      <c r="AB35" s="11">
        <v>60.801480765888201</v>
      </c>
      <c r="AC35" s="11">
        <v>155.33515812805621</v>
      </c>
      <c r="AD35" s="11">
        <v>79.518133738848263</v>
      </c>
      <c r="AE35" s="11">
        <v>29.124655776809941</v>
      </c>
      <c r="AF35" s="11">
        <v>21.546158858871053</v>
      </c>
      <c r="AG35" s="11">
        <v>12.720052147177629</v>
      </c>
      <c r="AH35" s="11">
        <v>86.245767210002271</v>
      </c>
      <c r="AI35" s="11">
        <v>35.68</v>
      </c>
    </row>
    <row r="36" spans="1:35" x14ac:dyDescent="0.25">
      <c r="A36" t="s">
        <v>9</v>
      </c>
      <c r="B36" t="s">
        <v>10</v>
      </c>
      <c r="C36" t="s">
        <v>11</v>
      </c>
      <c r="D36" t="s">
        <v>12</v>
      </c>
      <c r="E36" s="11">
        <v>3.99</v>
      </c>
      <c r="F36" s="11">
        <v>3.99</v>
      </c>
      <c r="G36" s="11">
        <v>3.96</v>
      </c>
      <c r="H36" s="11">
        <v>3.99</v>
      </c>
      <c r="I36" s="11">
        <v>9.17</v>
      </c>
      <c r="J36" s="11">
        <v>8.9600000000000009</v>
      </c>
      <c r="K36" s="11">
        <v>8.86</v>
      </c>
      <c r="L36" s="11">
        <v>9.0299999999999994</v>
      </c>
      <c r="N36" s="1">
        <v>4.9504834720000002</v>
      </c>
      <c r="O36" s="1">
        <v>3.99</v>
      </c>
      <c r="P36" s="1">
        <v>3.4849740360000001</v>
      </c>
      <c r="Q36" s="1">
        <v>1.286709882</v>
      </c>
      <c r="R36" s="1">
        <v>9.6999999999999993</v>
      </c>
      <c r="S36" s="1">
        <v>9.17</v>
      </c>
      <c r="T36" s="1">
        <v>7.6559999999999997</v>
      </c>
      <c r="U36" s="1">
        <v>4.59</v>
      </c>
      <c r="W36" s="11">
        <v>14.953968507923999</v>
      </c>
      <c r="X36" s="11">
        <v>14.9512955086195</v>
      </c>
      <c r="Y36" s="11">
        <v>14.916478586948401</v>
      </c>
      <c r="Z36" s="11">
        <v>25.882136115217399</v>
      </c>
      <c r="AA36" s="11">
        <v>25.387132523811299</v>
      </c>
      <c r="AB36" s="11">
        <v>25.108940126127202</v>
      </c>
      <c r="AC36" s="11">
        <v>26.379444593541525</v>
      </c>
      <c r="AD36" s="11">
        <v>21.502841581763761</v>
      </c>
      <c r="AE36" s="11">
        <v>15.824907027825335</v>
      </c>
      <c r="AF36" s="11">
        <v>8.5128821888568371</v>
      </c>
      <c r="AG36" s="11">
        <v>6.7345454721420914</v>
      </c>
      <c r="AH36" s="11">
        <v>23.426627713515749</v>
      </c>
      <c r="AI36" s="11">
        <v>19.61</v>
      </c>
    </row>
    <row r="37" spans="1:35" x14ac:dyDescent="0.25">
      <c r="A37" t="s">
        <v>18</v>
      </c>
      <c r="B37" t="s">
        <v>19</v>
      </c>
      <c r="C37" t="s">
        <v>11</v>
      </c>
      <c r="D37" t="s">
        <v>20</v>
      </c>
      <c r="E37" s="11">
        <v>5.72</v>
      </c>
      <c r="F37" s="11">
        <v>5.71</v>
      </c>
      <c r="G37" s="11">
        <v>5.69</v>
      </c>
      <c r="H37" s="11">
        <v>5.72</v>
      </c>
      <c r="I37" s="11">
        <v>11.19</v>
      </c>
      <c r="J37" s="11">
        <v>10.96</v>
      </c>
      <c r="K37" s="11">
        <v>10.87</v>
      </c>
      <c r="L37" s="11">
        <v>11.06</v>
      </c>
      <c r="N37" s="1">
        <v>6.2780713720000003</v>
      </c>
      <c r="O37" s="1">
        <v>5.7238899999999999</v>
      </c>
      <c r="P37" s="1">
        <v>4.6291879572000001</v>
      </c>
      <c r="Q37" s="1">
        <v>2.1558628350000002</v>
      </c>
      <c r="R37" s="1">
        <v>11.61</v>
      </c>
      <c r="S37" s="1">
        <v>11.19</v>
      </c>
      <c r="T37" s="1">
        <v>9.11</v>
      </c>
      <c r="U37" s="1">
        <v>5.36</v>
      </c>
      <c r="W37" s="11">
        <v>17.839299945272298</v>
      </c>
      <c r="X37" s="11">
        <v>17.826162191509201</v>
      </c>
      <c r="Y37" s="11">
        <v>17.7814849954712</v>
      </c>
      <c r="Z37" s="11">
        <v>31.029835430873302</v>
      </c>
      <c r="AA37" s="11">
        <v>30.317128272378799</v>
      </c>
      <c r="AB37" s="11">
        <v>30.0507627209597</v>
      </c>
      <c r="AC37" s="11">
        <v>31.931248048907275</v>
      </c>
      <c r="AD37" s="11">
        <v>24.868080984936253</v>
      </c>
      <c r="AE37" s="11">
        <v>17.091565445052328</v>
      </c>
      <c r="AF37" s="11">
        <v>9.9713367023301824</v>
      </c>
      <c r="AG37" s="11">
        <v>7.5188767558254543</v>
      </c>
      <c r="AH37" s="11">
        <v>27.105014921706744</v>
      </c>
      <c r="AI37" s="11">
        <v>21.21</v>
      </c>
    </row>
    <row r="38" spans="1:35" x14ac:dyDescent="0.25">
      <c r="A38" t="s">
        <v>111</v>
      </c>
      <c r="B38" t="s">
        <v>112</v>
      </c>
      <c r="C38" t="s">
        <v>11</v>
      </c>
      <c r="D38" t="s">
        <v>113</v>
      </c>
      <c r="E38" s="11">
        <v>0.56999999999999995</v>
      </c>
      <c r="F38" s="11">
        <v>0.56999999999999995</v>
      </c>
      <c r="G38" s="11">
        <v>0.55000000000000004</v>
      </c>
      <c r="H38" s="11">
        <v>0.56999999999999995</v>
      </c>
      <c r="I38" s="11">
        <v>6.96</v>
      </c>
      <c r="J38" s="11">
        <v>6.57</v>
      </c>
      <c r="K38" s="11">
        <v>6.46</v>
      </c>
      <c r="L38" s="11">
        <v>6.64</v>
      </c>
      <c r="N38" s="1">
        <v>1.2191945120000001</v>
      </c>
      <c r="O38" s="1">
        <v>0.56791000000000003</v>
      </c>
      <c r="P38" s="1">
        <v>0.50494901959999994</v>
      </c>
      <c r="Q38" s="1">
        <v>-0.56641921900000003</v>
      </c>
      <c r="R38" s="1">
        <v>7.35</v>
      </c>
      <c r="S38" s="1">
        <v>6.96</v>
      </c>
      <c r="T38" s="1">
        <v>5.8219999999999992</v>
      </c>
      <c r="U38" s="1">
        <v>3.53</v>
      </c>
      <c r="W38" s="11">
        <v>10.636264749231399</v>
      </c>
      <c r="X38" s="11">
        <v>10.6341710812152</v>
      </c>
      <c r="Y38" s="11">
        <v>10.6180235903994</v>
      </c>
      <c r="Z38" s="11">
        <v>20.487645597904098</v>
      </c>
      <c r="AA38" s="11">
        <v>19.707422892162999</v>
      </c>
      <c r="AB38" s="11">
        <v>19.488752848828302</v>
      </c>
      <c r="AC38" s="11">
        <v>20.854819925050275</v>
      </c>
      <c r="AD38" s="11">
        <v>17.899720406820926</v>
      </c>
      <c r="AE38" s="11">
        <v>14.233311434336018</v>
      </c>
    </row>
    <row r="39" spans="1:35" x14ac:dyDescent="0.25">
      <c r="A39" t="s">
        <v>127</v>
      </c>
      <c r="B39" t="s">
        <v>128</v>
      </c>
      <c r="C39" t="s">
        <v>11</v>
      </c>
      <c r="D39" t="s">
        <v>129</v>
      </c>
      <c r="E39" s="11">
        <v>7.37</v>
      </c>
      <c r="F39" s="11">
        <v>7.73</v>
      </c>
      <c r="G39" s="11">
        <v>7.67</v>
      </c>
      <c r="H39" s="11">
        <v>7.75</v>
      </c>
      <c r="I39" s="11">
        <v>15.31</v>
      </c>
      <c r="J39" s="11">
        <v>15</v>
      </c>
      <c r="K39" s="11">
        <v>14.74</v>
      </c>
      <c r="L39" s="11">
        <v>15.34</v>
      </c>
      <c r="N39" s="1">
        <v>7.8399668670000002</v>
      </c>
      <c r="O39" s="1">
        <v>7.3710500000000003</v>
      </c>
      <c r="P39" s="1">
        <v>5.5539730562000003</v>
      </c>
      <c r="Q39" s="1">
        <v>2.1249823399999999</v>
      </c>
      <c r="R39" s="1">
        <v>16.54</v>
      </c>
      <c r="S39" s="1">
        <v>15.26</v>
      </c>
      <c r="T39" s="1">
        <v>12.123999999999999</v>
      </c>
      <c r="U39" s="1">
        <v>5.5</v>
      </c>
      <c r="W39" s="11">
        <v>21.239515367532501</v>
      </c>
      <c r="X39" s="11">
        <v>22.072121812017699</v>
      </c>
      <c r="Y39" s="11">
        <v>21.932786739102799</v>
      </c>
      <c r="Z39" s="11">
        <v>47.318276032876902</v>
      </c>
      <c r="AA39" s="11">
        <v>45.8091911128802</v>
      </c>
      <c r="AB39" s="11">
        <v>44.629597536137197</v>
      </c>
      <c r="AC39" s="11">
        <v>52.278494579238888</v>
      </c>
      <c r="AD39" s="11">
        <v>33.615426814820076</v>
      </c>
      <c r="AE39" s="11">
        <v>17.332530178673952</v>
      </c>
      <c r="AF39" s="11">
        <v>13.801140727973303</v>
      </c>
      <c r="AG39" s="11">
        <v>9.6888318199332559</v>
      </c>
      <c r="AH39" s="11">
        <v>39.753550815054012</v>
      </c>
      <c r="AI39" s="11">
        <v>26.35</v>
      </c>
    </row>
    <row r="40" spans="1:35" x14ac:dyDescent="0.25">
      <c r="A40" t="s">
        <v>133</v>
      </c>
      <c r="B40" t="s">
        <v>134</v>
      </c>
      <c r="C40" t="s">
        <v>11</v>
      </c>
      <c r="D40" t="s">
        <v>135</v>
      </c>
      <c r="E40" s="11">
        <v>1.22</v>
      </c>
      <c r="F40" s="11">
        <v>1.1599999999999999</v>
      </c>
      <c r="G40" s="11">
        <v>1.1499999999999999</v>
      </c>
      <c r="H40" s="11">
        <v>1.1599999999999999</v>
      </c>
      <c r="I40" s="11">
        <v>6.82</v>
      </c>
      <c r="J40" s="11">
        <v>6.52</v>
      </c>
      <c r="K40" s="11">
        <v>6.46</v>
      </c>
      <c r="L40" s="11">
        <v>6.56</v>
      </c>
      <c r="N40" s="1">
        <v>1.4538236369999999</v>
      </c>
      <c r="O40" s="1">
        <v>1.2238800000000001</v>
      </c>
      <c r="P40" s="1">
        <v>0.5819672602</v>
      </c>
      <c r="Q40" s="1">
        <v>-0.72581730499999997</v>
      </c>
      <c r="R40" s="1">
        <v>7.66</v>
      </c>
      <c r="S40" s="1">
        <v>6.81</v>
      </c>
      <c r="T40" s="1">
        <v>5.9399999999999995</v>
      </c>
      <c r="U40" s="1">
        <v>3.36</v>
      </c>
      <c r="W40" s="11">
        <v>11.342467421565299</v>
      </c>
      <c r="X40" s="11">
        <v>11.264955374654001</v>
      </c>
      <c r="Y40" s="11">
        <v>11.2586708775886</v>
      </c>
      <c r="Z40" s="11">
        <v>20.176811961413001</v>
      </c>
      <c r="AA40" s="11">
        <v>19.6106597271997</v>
      </c>
      <c r="AB40" s="11">
        <v>19.493178840349099</v>
      </c>
      <c r="AC40" s="11">
        <v>21.511444438853182</v>
      </c>
      <c r="AD40" s="11">
        <v>18.112188202285726</v>
      </c>
      <c r="AE40" s="11">
        <v>13.993390248109304</v>
      </c>
      <c r="AF40" s="11">
        <v>6.8404060237563904</v>
      </c>
      <c r="AG40" s="11">
        <v>5.6132860593909752</v>
      </c>
      <c r="AH40" s="11">
        <v>19.818695222342175</v>
      </c>
      <c r="AI40" s="11">
        <v>17.53</v>
      </c>
    </row>
    <row r="41" spans="1:35" x14ac:dyDescent="0.25">
      <c r="A41" t="s">
        <v>161</v>
      </c>
      <c r="B41" t="s">
        <v>162</v>
      </c>
      <c r="C41" t="s">
        <v>11</v>
      </c>
      <c r="D41" t="s">
        <v>163</v>
      </c>
      <c r="E41" s="11">
        <v>3.34</v>
      </c>
      <c r="F41" s="11">
        <v>3.33</v>
      </c>
      <c r="G41" s="11">
        <v>3.28</v>
      </c>
      <c r="H41" s="11">
        <v>3.35</v>
      </c>
      <c r="I41" s="11">
        <v>10.58</v>
      </c>
      <c r="J41" s="11">
        <v>10.14</v>
      </c>
      <c r="K41" s="11">
        <v>9.9499999999999993</v>
      </c>
      <c r="L41" s="11">
        <v>10.42</v>
      </c>
      <c r="N41" s="1">
        <v>3.5503848859999998</v>
      </c>
      <c r="O41" s="1">
        <v>3.3432900000000001</v>
      </c>
      <c r="P41" s="1">
        <v>2.3938669548</v>
      </c>
      <c r="Q41" s="1">
        <v>0.65909005799999998</v>
      </c>
      <c r="R41" s="1">
        <v>11.31</v>
      </c>
      <c r="S41" s="1">
        <v>10.58</v>
      </c>
      <c r="T41" s="1">
        <v>8.7420000000000009</v>
      </c>
      <c r="U41" s="1">
        <v>4.8899999999999997</v>
      </c>
      <c r="W41" s="11">
        <v>14.0454878397836</v>
      </c>
      <c r="X41" s="11">
        <v>14.0267486052153</v>
      </c>
      <c r="Y41" s="11">
        <v>13.9575713405216</v>
      </c>
      <c r="Z41" s="11">
        <v>29.303939341385298</v>
      </c>
      <c r="AA41" s="11">
        <v>28.054454052299398</v>
      </c>
      <c r="AB41" s="11">
        <v>27.493950820163001</v>
      </c>
      <c r="AC41" s="11">
        <v>30.987537049691582</v>
      </c>
      <c r="AD41" s="11">
        <v>23.969569611673553</v>
      </c>
      <c r="AE41" s="11">
        <v>16.30684719621549</v>
      </c>
      <c r="AF41" s="11">
        <v>10.195869667475545</v>
      </c>
      <c r="AG41" s="11">
        <v>8.5313791686888649</v>
      </c>
      <c r="AH41" s="11">
        <v>27.720495788273244</v>
      </c>
      <c r="AI41" s="11">
        <v>23.47</v>
      </c>
    </row>
    <row r="42" spans="1:35" x14ac:dyDescent="0.25">
      <c r="A42" t="s">
        <v>164</v>
      </c>
      <c r="B42" t="s">
        <v>165</v>
      </c>
      <c r="C42" t="s">
        <v>11</v>
      </c>
      <c r="D42" t="s">
        <v>113</v>
      </c>
      <c r="E42" s="11">
        <v>0.56999999999999995</v>
      </c>
      <c r="F42" s="11">
        <v>0.56999999999999995</v>
      </c>
      <c r="G42" s="11">
        <v>0.55000000000000004</v>
      </c>
      <c r="H42" s="11">
        <v>0.56999999999999995</v>
      </c>
      <c r="I42" s="11">
        <v>6.96</v>
      </c>
      <c r="J42" s="11">
        <v>6.57</v>
      </c>
      <c r="K42" s="11">
        <v>6.46</v>
      </c>
      <c r="L42" s="11">
        <v>6.64</v>
      </c>
      <c r="N42" s="1">
        <v>1.2191945120000001</v>
      </c>
      <c r="O42" s="1">
        <v>0.56791000000000003</v>
      </c>
      <c r="P42" s="1">
        <v>0.50494901959999994</v>
      </c>
      <c r="Q42" s="1">
        <v>-0.56641921900000003</v>
      </c>
      <c r="R42" s="1">
        <v>7.35</v>
      </c>
      <c r="S42" s="1">
        <v>6.96</v>
      </c>
      <c r="T42" s="1">
        <v>5.8219999999999992</v>
      </c>
      <c r="U42" s="1">
        <v>3.53</v>
      </c>
      <c r="W42" s="11">
        <v>10.636264749231399</v>
      </c>
      <c r="X42" s="11">
        <v>10.6341710812152</v>
      </c>
      <c r="Y42" s="11">
        <v>10.6180235903994</v>
      </c>
      <c r="Z42" s="11">
        <v>20.487645597904098</v>
      </c>
      <c r="AA42" s="11">
        <v>19.707422892162999</v>
      </c>
      <c r="AB42" s="11">
        <v>19.488752848828302</v>
      </c>
      <c r="AC42" s="11">
        <v>20.854819925050275</v>
      </c>
      <c r="AD42" s="11">
        <v>17.899720406820926</v>
      </c>
      <c r="AE42" s="11">
        <v>14.233311434336018</v>
      </c>
    </row>
    <row r="43" spans="1:35" x14ac:dyDescent="0.25">
      <c r="A43" t="s">
        <v>169</v>
      </c>
      <c r="B43" t="s">
        <v>170</v>
      </c>
      <c r="C43" t="s">
        <v>171</v>
      </c>
      <c r="D43" t="s">
        <v>172</v>
      </c>
      <c r="E43" s="11">
        <v>9.2200000000000006</v>
      </c>
      <c r="F43" s="11">
        <v>8.56</v>
      </c>
      <c r="G43" s="11">
        <v>8.31</v>
      </c>
      <c r="H43" s="11">
        <v>8.73</v>
      </c>
      <c r="I43" s="11">
        <v>20.32</v>
      </c>
      <c r="J43" s="11">
        <v>18.100000000000001</v>
      </c>
      <c r="K43" s="11">
        <v>17.420000000000002</v>
      </c>
      <c r="L43" s="11">
        <v>18.68</v>
      </c>
      <c r="N43" s="1">
        <v>9.7766968460000001</v>
      </c>
      <c r="O43" s="1">
        <v>9.2203700000000008</v>
      </c>
      <c r="P43" s="1">
        <v>7.074401462</v>
      </c>
      <c r="Q43" s="1">
        <v>3.0209583860000002</v>
      </c>
      <c r="R43" s="1">
        <v>22.15</v>
      </c>
      <c r="S43" s="1">
        <v>20.32</v>
      </c>
      <c r="T43" s="1">
        <v>16.058</v>
      </c>
      <c r="U43" s="1">
        <v>6.92</v>
      </c>
      <c r="W43" s="11">
        <v>25.59096675</v>
      </c>
      <c r="X43" s="11">
        <v>23.9000362534738</v>
      </c>
      <c r="Y43" s="11">
        <v>23.307457522168701</v>
      </c>
      <c r="Z43" s="11">
        <v>78.991782478260902</v>
      </c>
      <c r="AA43" s="11">
        <v>62.601981810679199</v>
      </c>
      <c r="AB43" s="11">
        <v>58.404775923311703</v>
      </c>
      <c r="AC43" s="11">
        <v>91.614091116088034</v>
      </c>
      <c r="AD43" s="11">
        <v>49.818434837618113</v>
      </c>
      <c r="AE43" s="11">
        <v>19.977069544002518</v>
      </c>
      <c r="AF43" s="11">
        <v>17.362503280796989</v>
      </c>
      <c r="AG43" s="11">
        <v>10.188473201992473</v>
      </c>
      <c r="AH43" s="11">
        <v>56.760202564422258</v>
      </c>
      <c r="AI43" s="11">
        <v>27.7</v>
      </c>
    </row>
    <row r="44" spans="1:35" x14ac:dyDescent="0.25">
      <c r="A44" t="s">
        <v>120</v>
      </c>
      <c r="B44" t="s">
        <v>121</v>
      </c>
      <c r="C44" t="s">
        <v>122</v>
      </c>
      <c r="D44" t="s">
        <v>123</v>
      </c>
      <c r="E44" s="11">
        <v>13.59</v>
      </c>
      <c r="F44" s="11">
        <v>12.11</v>
      </c>
      <c r="G44" s="11">
        <v>11.96</v>
      </c>
      <c r="H44" s="11">
        <v>12.29</v>
      </c>
      <c r="I44" s="11">
        <v>21.48</v>
      </c>
      <c r="J44" s="11">
        <v>16.64</v>
      </c>
      <c r="K44" s="11">
        <v>16.14</v>
      </c>
      <c r="L44" s="11">
        <v>17.309999999999999</v>
      </c>
      <c r="N44" s="1">
        <v>14.288336810000001</v>
      </c>
      <c r="O44" s="1">
        <v>13.59146</v>
      </c>
      <c r="P44" s="1">
        <v>10.943849115199999</v>
      </c>
      <c r="Q44" s="1">
        <v>5.9271175730000003</v>
      </c>
      <c r="R44" s="1">
        <v>25.25</v>
      </c>
      <c r="S44" s="1">
        <v>21.48</v>
      </c>
      <c r="T44" s="1">
        <v>19.066000000000003</v>
      </c>
      <c r="U44" s="1">
        <v>9.7899999999999991</v>
      </c>
      <c r="W44" s="11">
        <v>39.323075569746401</v>
      </c>
      <c r="X44" s="11">
        <v>33.874740315543001</v>
      </c>
      <c r="Y44" s="11">
        <v>33.341182517025302</v>
      </c>
      <c r="Z44" s="11">
        <v>88.275532080416696</v>
      </c>
      <c r="AA44" s="11">
        <v>53.8080914696638</v>
      </c>
      <c r="AB44" s="11">
        <v>51.166676790181199</v>
      </c>
      <c r="AC44" s="11">
        <v>124.90895263606808</v>
      </c>
      <c r="AD44" s="11">
        <v>67.3016728526988</v>
      </c>
      <c r="AE44" s="11">
        <v>26.617931174716432</v>
      </c>
      <c r="AF44" s="11">
        <v>19.908012766360727</v>
      </c>
      <c r="AG44" s="11">
        <v>11.890621915901818</v>
      </c>
      <c r="AH44" s="11">
        <v>73.213978776692684</v>
      </c>
      <c r="AI44" s="11">
        <v>32.840000000000003</v>
      </c>
    </row>
    <row r="45" spans="1:35" x14ac:dyDescent="0.25">
      <c r="A45" t="s">
        <v>5</v>
      </c>
      <c r="B45" t="s">
        <v>6</v>
      </c>
      <c r="C45" t="s">
        <v>7</v>
      </c>
      <c r="D45" t="s">
        <v>8</v>
      </c>
      <c r="E45" s="11">
        <v>5.78</v>
      </c>
      <c r="F45" s="11">
        <v>5.54</v>
      </c>
      <c r="G45" s="11">
        <v>5.43</v>
      </c>
      <c r="H45" s="11">
        <v>5.58</v>
      </c>
      <c r="I45" s="11">
        <v>14.33</v>
      </c>
      <c r="J45" s="11">
        <v>12.95</v>
      </c>
      <c r="K45" s="11">
        <v>12.24</v>
      </c>
      <c r="L45" s="11">
        <v>13.38</v>
      </c>
      <c r="N45" s="1">
        <v>6.8867463459999998</v>
      </c>
      <c r="O45" s="1">
        <v>5.7827400000000004</v>
      </c>
      <c r="P45" s="1">
        <v>5.2752422619999999</v>
      </c>
      <c r="Q45" s="1">
        <v>2.8579861360000001</v>
      </c>
      <c r="R45" s="1">
        <v>14.98</v>
      </c>
      <c r="S45" s="1">
        <v>14.33</v>
      </c>
      <c r="T45" s="1">
        <v>11.423999999999999</v>
      </c>
      <c r="U45" s="1">
        <v>6.09</v>
      </c>
      <c r="W45" s="11">
        <v>17.920109580302999</v>
      </c>
      <c r="X45" s="11">
        <v>17.491332003247301</v>
      </c>
      <c r="Y45" s="11">
        <v>17.293860411208101</v>
      </c>
      <c r="Z45" s="11">
        <v>43.6248323073333</v>
      </c>
      <c r="AA45" s="11">
        <v>37.833457845512399</v>
      </c>
      <c r="AB45" s="11">
        <v>35.171840862719797</v>
      </c>
      <c r="AC45" s="11">
        <v>44.727346496029305</v>
      </c>
      <c r="AD45" s="11">
        <v>31.342816215638926</v>
      </c>
      <c r="AE45" s="11">
        <v>18.385918872918936</v>
      </c>
      <c r="AF45" s="11">
        <v>12.857672008232623</v>
      </c>
      <c r="AG45" s="11">
        <v>9.6736400205815567</v>
      </c>
      <c r="AH45" s="11">
        <v>36.174421975136887</v>
      </c>
      <c r="AI45" s="11">
        <v>26.31</v>
      </c>
    </row>
    <row r="46" spans="1:35" x14ac:dyDescent="0.25">
      <c r="A46" t="s">
        <v>166</v>
      </c>
      <c r="B46" t="s">
        <v>167</v>
      </c>
      <c r="C46" t="s">
        <v>7</v>
      </c>
      <c r="D46" t="s">
        <v>168</v>
      </c>
      <c r="E46" s="11">
        <v>3.99</v>
      </c>
      <c r="F46" s="11">
        <v>3.78</v>
      </c>
      <c r="G46" s="11">
        <v>3.67</v>
      </c>
      <c r="H46" s="11">
        <v>3.83</v>
      </c>
      <c r="I46" s="11">
        <v>12.31</v>
      </c>
      <c r="J46" s="11">
        <v>11.2</v>
      </c>
      <c r="K46" s="11">
        <v>10.6</v>
      </c>
      <c r="L46" s="11">
        <v>11.48</v>
      </c>
      <c r="N46" s="1">
        <v>5.137629521</v>
      </c>
      <c r="O46" s="1">
        <v>3.9895499999999999</v>
      </c>
      <c r="P46" s="1">
        <v>3.8336972386000001</v>
      </c>
      <c r="Q46" s="1">
        <v>1.877798815</v>
      </c>
      <c r="R46" s="1">
        <v>13.09</v>
      </c>
      <c r="S46" s="1">
        <v>12.31</v>
      </c>
      <c r="T46" s="1">
        <v>10.11</v>
      </c>
      <c r="U46" s="1">
        <v>5.64</v>
      </c>
      <c r="W46" s="11">
        <v>14.968469831709999</v>
      </c>
      <c r="X46" s="11">
        <v>14.6479601024449</v>
      </c>
      <c r="Y46" s="11">
        <v>14.4863161500398</v>
      </c>
      <c r="Z46" s="11">
        <v>35.540773519151102</v>
      </c>
      <c r="AA46" s="11">
        <v>31.608609185547198</v>
      </c>
      <c r="AB46" s="11">
        <v>29.7226213730242</v>
      </c>
      <c r="AC46" s="11">
        <v>37.024693909673033</v>
      </c>
      <c r="AD46" s="11">
        <v>27.483479892901556</v>
      </c>
      <c r="AE46" s="11">
        <v>17.576892143698167</v>
      </c>
      <c r="AF46" s="11">
        <v>11.206113325168975</v>
      </c>
      <c r="AG46" s="11">
        <v>8.3768033129224371</v>
      </c>
      <c r="AH46" s="11">
        <v>30.667284211538153</v>
      </c>
      <c r="AI46" s="11">
        <v>23.11</v>
      </c>
    </row>
    <row r="47" spans="1:35" x14ac:dyDescent="0.25">
      <c r="A47" t="s">
        <v>64</v>
      </c>
      <c r="B47" t="s">
        <v>65</v>
      </c>
      <c r="C47" t="s">
        <v>66</v>
      </c>
      <c r="D47" t="s">
        <v>67</v>
      </c>
      <c r="E47" s="11">
        <v>10.63</v>
      </c>
      <c r="F47" s="11">
        <v>8.9600000000000009</v>
      </c>
      <c r="G47" s="11">
        <v>8.6300000000000008</v>
      </c>
      <c r="H47" s="11">
        <v>9.1999999999999993</v>
      </c>
      <c r="I47" s="11">
        <v>21.39</v>
      </c>
      <c r="J47" s="11">
        <v>15.03</v>
      </c>
      <c r="K47" s="11">
        <v>14.11</v>
      </c>
      <c r="L47" s="11">
        <v>16.21</v>
      </c>
      <c r="N47" s="1">
        <v>13.576460519999999</v>
      </c>
      <c r="O47" s="1">
        <v>10.62876</v>
      </c>
      <c r="P47" s="1">
        <v>9.9930252191999998</v>
      </c>
      <c r="Q47" s="1">
        <v>4.6178722680000002</v>
      </c>
      <c r="R47" s="1">
        <v>29.16</v>
      </c>
      <c r="S47" s="1">
        <v>21.39</v>
      </c>
      <c r="T47" s="1">
        <v>21.515999999999998</v>
      </c>
      <c r="U47" s="1">
        <v>10.050000000000001</v>
      </c>
      <c r="W47" s="11">
        <v>29.755551188339901</v>
      </c>
      <c r="X47" s="11">
        <v>25.0166961955353</v>
      </c>
      <c r="Y47" s="11">
        <v>24.1715885082032</v>
      </c>
      <c r="Z47" s="11">
        <v>88.030646193884095</v>
      </c>
      <c r="AA47" s="11">
        <v>46.077123240574601</v>
      </c>
      <c r="AB47" s="11">
        <v>41.961769121930701</v>
      </c>
      <c r="AC47" s="11">
        <v>184.67270442631443</v>
      </c>
      <c r="AD47" s="11">
        <v>85.986051650950657</v>
      </c>
      <c r="AE47" s="11">
        <v>27.319072728259272</v>
      </c>
      <c r="AF47" s="11">
        <v>22.166267405266879</v>
      </c>
      <c r="AG47" s="11">
        <v>11.681383513167198</v>
      </c>
      <c r="AH47" s="11">
        <v>91.763244755165033</v>
      </c>
      <c r="AI47" s="11">
        <v>32.159999999999997</v>
      </c>
    </row>
    <row r="48" spans="1:35" x14ac:dyDescent="0.25">
      <c r="A48" t="s">
        <v>82</v>
      </c>
      <c r="B48" t="s">
        <v>83</v>
      </c>
      <c r="C48" t="s">
        <v>66</v>
      </c>
      <c r="D48" t="s">
        <v>67</v>
      </c>
      <c r="E48" s="11">
        <v>10.63</v>
      </c>
      <c r="F48" s="11">
        <v>8.9700000000000006</v>
      </c>
      <c r="G48" s="11">
        <v>8.6300000000000008</v>
      </c>
      <c r="H48" s="11">
        <v>9.19</v>
      </c>
      <c r="I48" s="11">
        <v>21.39</v>
      </c>
      <c r="J48" s="11">
        <v>14.88</v>
      </c>
      <c r="K48" s="11">
        <v>13.96</v>
      </c>
      <c r="L48" s="11">
        <v>16.09</v>
      </c>
      <c r="N48" s="1">
        <v>13.576460519999999</v>
      </c>
      <c r="O48" s="1">
        <v>10.62876</v>
      </c>
      <c r="P48" s="1">
        <v>9.9930252191999998</v>
      </c>
      <c r="Q48" s="1">
        <v>4.6178722680000002</v>
      </c>
      <c r="R48" s="1">
        <v>29.16</v>
      </c>
      <c r="S48" s="1">
        <v>21.39</v>
      </c>
      <c r="T48" s="1">
        <v>21.515999999999998</v>
      </c>
      <c r="U48" s="1">
        <v>10.050000000000001</v>
      </c>
      <c r="W48" s="11">
        <v>29.755551188339901</v>
      </c>
      <c r="X48" s="11">
        <v>25.0229939178239</v>
      </c>
      <c r="Y48" s="11">
        <v>24.154231008685699</v>
      </c>
      <c r="Z48" s="11">
        <v>88.030646193884095</v>
      </c>
      <c r="AA48" s="11">
        <v>45.359890652419402</v>
      </c>
      <c r="AB48" s="11">
        <v>41.339919025497998</v>
      </c>
      <c r="AC48" s="11">
        <v>184.67270442631443</v>
      </c>
      <c r="AD48" s="11">
        <v>85.986051650950657</v>
      </c>
      <c r="AE48" s="11">
        <v>27.319072728259272</v>
      </c>
      <c r="AF48" s="11">
        <v>22.166267405266879</v>
      </c>
      <c r="AG48" s="11">
        <v>11.681383513167198</v>
      </c>
      <c r="AH48" s="11">
        <v>91.763244755165033</v>
      </c>
      <c r="AI48" s="11">
        <v>32.159999999999997</v>
      </c>
    </row>
    <row r="49" spans="1:35" x14ac:dyDescent="0.25">
      <c r="A49" t="s">
        <v>13</v>
      </c>
      <c r="B49" t="s">
        <v>14</v>
      </c>
      <c r="C49" t="s">
        <v>15</v>
      </c>
      <c r="D49" t="s">
        <v>16</v>
      </c>
      <c r="E49" s="11">
        <v>5.65</v>
      </c>
      <c r="F49" s="11">
        <v>5.6</v>
      </c>
      <c r="G49" s="11">
        <v>5.56</v>
      </c>
      <c r="H49" s="11">
        <v>5.63</v>
      </c>
      <c r="I49" s="11">
        <v>14.37</v>
      </c>
      <c r="J49" s="11">
        <v>13.94</v>
      </c>
      <c r="K49" s="11">
        <v>13.75</v>
      </c>
      <c r="L49" s="11">
        <v>14.22</v>
      </c>
      <c r="N49" s="1">
        <v>5.7797706570000003</v>
      </c>
      <c r="O49" s="1">
        <v>5.6457300000000004</v>
      </c>
      <c r="P49" s="1">
        <v>4.1168600929999997</v>
      </c>
      <c r="Q49" s="1">
        <v>1.6224942469999999</v>
      </c>
      <c r="R49" s="1">
        <v>15.57</v>
      </c>
      <c r="S49" s="1">
        <v>14.37</v>
      </c>
      <c r="T49" s="1">
        <v>11.474</v>
      </c>
      <c r="U49" s="1">
        <v>5.33</v>
      </c>
      <c r="W49" s="11">
        <v>17.8081199130303</v>
      </c>
      <c r="X49" s="11">
        <v>17.728656089469901</v>
      </c>
      <c r="Y49" s="11">
        <v>17.648093770564302</v>
      </c>
      <c r="Z49" s="11">
        <v>43.381412847506098</v>
      </c>
      <c r="AA49" s="11">
        <v>41.479406518991198</v>
      </c>
      <c r="AB49" s="11">
        <v>40.700671017527398</v>
      </c>
      <c r="AC49" s="11">
        <v>47.445661746993991</v>
      </c>
      <c r="AD49" s="11">
        <v>31.499922735712197</v>
      </c>
      <c r="AE49" s="11">
        <v>17.04036758390728</v>
      </c>
      <c r="AF49" s="11">
        <v>14.278307049901136</v>
      </c>
      <c r="AG49" s="11">
        <v>12.337257624752837</v>
      </c>
      <c r="AH49" s="11">
        <v>41.696441856592934</v>
      </c>
      <c r="AI49" s="11">
        <v>34.340000000000003</v>
      </c>
    </row>
    <row r="50" spans="1:35" x14ac:dyDescent="0.25">
      <c r="A50" t="s">
        <v>33</v>
      </c>
      <c r="B50" t="s">
        <v>34</v>
      </c>
      <c r="C50" t="s">
        <v>15</v>
      </c>
      <c r="D50" t="s">
        <v>35</v>
      </c>
      <c r="E50" s="11">
        <v>5.25</v>
      </c>
      <c r="F50" s="11">
        <v>5.03</v>
      </c>
      <c r="G50" s="11">
        <v>4.92</v>
      </c>
      <c r="H50" s="11">
        <v>5.08</v>
      </c>
      <c r="I50" s="11">
        <v>12.81</v>
      </c>
      <c r="J50" s="11">
        <v>12.07</v>
      </c>
      <c r="K50" s="11">
        <v>11.79</v>
      </c>
      <c r="L50" s="11">
        <v>12.5</v>
      </c>
      <c r="N50" s="1">
        <v>5.9451140169999999</v>
      </c>
      <c r="O50" s="1">
        <v>5.2490300000000003</v>
      </c>
      <c r="P50" s="1">
        <v>3.9637154725999997</v>
      </c>
      <c r="Q50" s="1">
        <v>0.99161765599999996</v>
      </c>
      <c r="R50" s="1">
        <v>14.6</v>
      </c>
      <c r="S50" s="1">
        <v>12.81</v>
      </c>
      <c r="T50" s="1">
        <v>10.692</v>
      </c>
      <c r="U50" s="1">
        <v>4.83</v>
      </c>
      <c r="W50" s="11">
        <v>17.130183601471899</v>
      </c>
      <c r="X50" s="11">
        <v>16.751920583027399</v>
      </c>
      <c r="Y50" s="11">
        <v>16.569388564337501</v>
      </c>
      <c r="Z50" s="11">
        <v>36.705703740880899</v>
      </c>
      <c r="AA50" s="11">
        <v>34.036019048409898</v>
      </c>
      <c r="AB50" s="11">
        <v>33.079459630077103</v>
      </c>
      <c r="AC50" s="11">
        <v>43.059595283452062</v>
      </c>
      <c r="AD50" s="11">
        <v>29.130481290497254</v>
      </c>
      <c r="AE50" s="11">
        <v>16.209299050120741</v>
      </c>
      <c r="AF50" s="11">
        <v>12.990734433860705</v>
      </c>
      <c r="AG50" s="11">
        <v>10.570956084651762</v>
      </c>
      <c r="AH50" s="11">
        <v>36.658984310957727</v>
      </c>
      <c r="AI50" s="11">
        <v>28.78</v>
      </c>
    </row>
    <row r="51" spans="1:35" x14ac:dyDescent="0.25">
      <c r="A51" t="s">
        <v>68</v>
      </c>
      <c r="B51" t="s">
        <v>69</v>
      </c>
      <c r="C51" t="s">
        <v>15</v>
      </c>
      <c r="D51" t="s">
        <v>35</v>
      </c>
      <c r="E51" s="11">
        <v>5.25</v>
      </c>
      <c r="F51" s="11">
        <v>5.03</v>
      </c>
      <c r="G51" s="11">
        <v>4.92</v>
      </c>
      <c r="H51" s="11">
        <v>5.08</v>
      </c>
      <c r="I51" s="11">
        <v>12.81</v>
      </c>
      <c r="J51" s="11">
        <v>12.07</v>
      </c>
      <c r="K51" s="11">
        <v>11.79</v>
      </c>
      <c r="L51" s="11">
        <v>12.5</v>
      </c>
      <c r="N51" s="1">
        <v>5.9451140169999999</v>
      </c>
      <c r="O51" s="1">
        <v>5.2490300000000003</v>
      </c>
      <c r="P51" s="1">
        <v>3.9637154725999997</v>
      </c>
      <c r="Q51" s="1">
        <v>0.99161765599999996</v>
      </c>
      <c r="R51" s="1">
        <v>14.6</v>
      </c>
      <c r="S51" s="1">
        <v>12.81</v>
      </c>
      <c r="T51" s="1">
        <v>10.692</v>
      </c>
      <c r="U51" s="1">
        <v>4.83</v>
      </c>
      <c r="W51" s="11">
        <v>17.130183601471899</v>
      </c>
      <c r="X51" s="11">
        <v>16.751920583027399</v>
      </c>
      <c r="Y51" s="11">
        <v>16.569388564337501</v>
      </c>
      <c r="Z51" s="11">
        <v>36.705703740880899</v>
      </c>
      <c r="AA51" s="11">
        <v>34.036019048409898</v>
      </c>
      <c r="AB51" s="11">
        <v>33.079459630077103</v>
      </c>
      <c r="AC51" s="11">
        <v>43.059595283452062</v>
      </c>
      <c r="AD51" s="11">
        <v>29.130481290497254</v>
      </c>
      <c r="AE51" s="11">
        <v>16.209299050120741</v>
      </c>
      <c r="AF51" s="11">
        <v>12.990734433860705</v>
      </c>
      <c r="AG51" s="11">
        <v>10.570956084651762</v>
      </c>
      <c r="AH51" s="11">
        <v>36.658984310957727</v>
      </c>
      <c r="AI51" s="11">
        <v>28.78</v>
      </c>
    </row>
    <row r="52" spans="1:35" x14ac:dyDescent="0.25">
      <c r="A52" t="s">
        <v>78</v>
      </c>
      <c r="B52" t="s">
        <v>79</v>
      </c>
      <c r="C52" t="s">
        <v>80</v>
      </c>
      <c r="D52" t="s">
        <v>81</v>
      </c>
      <c r="E52" s="11">
        <v>11.79</v>
      </c>
      <c r="F52" s="11">
        <v>9.8000000000000007</v>
      </c>
      <c r="G52" s="11">
        <v>9.4600000000000009</v>
      </c>
      <c r="H52" s="11">
        <v>10.119999999999999</v>
      </c>
      <c r="I52" s="11">
        <v>21.37</v>
      </c>
      <c r="J52" s="11">
        <v>15.87</v>
      </c>
      <c r="K52" s="11">
        <v>15.08</v>
      </c>
      <c r="L52" s="11">
        <v>16.88</v>
      </c>
      <c r="N52" s="1">
        <v>14.20878729</v>
      </c>
      <c r="O52" s="1">
        <v>11.78551</v>
      </c>
      <c r="P52" s="1">
        <v>10.279847575200002</v>
      </c>
      <c r="Q52" s="1">
        <v>4.3864380030000003</v>
      </c>
      <c r="R52" s="1">
        <v>28.074999999999999</v>
      </c>
      <c r="S52" s="1">
        <v>21.37</v>
      </c>
      <c r="T52" s="1">
        <v>20.637</v>
      </c>
      <c r="U52" s="1">
        <v>9.48</v>
      </c>
      <c r="W52" s="11">
        <v>33.298813083768103</v>
      </c>
      <c r="X52" s="11">
        <v>27.1291202607872</v>
      </c>
      <c r="Y52" s="11">
        <v>26.185866191525399</v>
      </c>
      <c r="Z52" s="11">
        <v>88.502689219047596</v>
      </c>
      <c r="AA52" s="11">
        <v>50.459052670616103</v>
      </c>
      <c r="AB52" s="11">
        <v>46.604696802508101</v>
      </c>
      <c r="AC52" s="11">
        <v>165.68445286006195</v>
      </c>
      <c r="AD52" s="11">
        <v>78.750536705782764</v>
      </c>
      <c r="AE52" s="11">
        <v>25.805434079706437</v>
      </c>
      <c r="AF52" s="11">
        <v>21.349796878458122</v>
      </c>
      <c r="AG52" s="11">
        <v>11.252542196145308</v>
      </c>
      <c r="AH52" s="11">
        <v>84.568747277735412</v>
      </c>
      <c r="AI52" s="11">
        <v>30.81</v>
      </c>
    </row>
    <row r="53" spans="1:35" x14ac:dyDescent="0.25">
      <c r="A53" t="s">
        <v>139</v>
      </c>
      <c r="B53" t="s">
        <v>140</v>
      </c>
      <c r="C53" t="s">
        <v>80</v>
      </c>
      <c r="D53" t="s">
        <v>141</v>
      </c>
      <c r="E53" s="11">
        <v>8.6</v>
      </c>
      <c r="F53" s="11">
        <v>7.27</v>
      </c>
      <c r="G53" s="11">
        <v>7</v>
      </c>
      <c r="H53" s="11">
        <v>7.51</v>
      </c>
      <c r="I53" s="11">
        <v>20.72</v>
      </c>
      <c r="J53" s="11">
        <v>14.47</v>
      </c>
      <c r="K53" s="11">
        <v>13.2</v>
      </c>
      <c r="L53" s="11">
        <v>15.91</v>
      </c>
      <c r="N53" s="1">
        <v>10.925320920000001</v>
      </c>
      <c r="O53" s="1">
        <v>8.6032700000000002</v>
      </c>
      <c r="P53" s="1">
        <v>7.8116448056000003</v>
      </c>
      <c r="Q53" s="1">
        <v>3.141130634</v>
      </c>
      <c r="R53" s="1">
        <v>28.32</v>
      </c>
      <c r="S53" s="1">
        <v>20.72</v>
      </c>
      <c r="T53" s="1">
        <v>20.8</v>
      </c>
      <c r="U53" s="1">
        <v>9.52</v>
      </c>
      <c r="W53" s="11">
        <v>24.402149307359299</v>
      </c>
      <c r="X53" s="11">
        <v>21.202852859484</v>
      </c>
      <c r="Y53" s="11">
        <v>20.608132566421801</v>
      </c>
      <c r="Z53" s="11">
        <v>84.027811903293795</v>
      </c>
      <c r="AA53" s="11">
        <v>44.019123064829699</v>
      </c>
      <c r="AB53" s="11">
        <v>38.590602970512002</v>
      </c>
      <c r="AC53" s="11">
        <v>169.79385659716993</v>
      </c>
      <c r="AD53" s="11">
        <v>80.044689142963534</v>
      </c>
      <c r="AE53" s="11">
        <v>25.908862535031339</v>
      </c>
      <c r="AF53" s="11">
        <v>21.471079311402551</v>
      </c>
      <c r="AG53" s="11">
        <v>11.19394827850638</v>
      </c>
      <c r="AH53" s="11">
        <v>85.600662631018039</v>
      </c>
      <c r="AI53" s="11">
        <v>30.63</v>
      </c>
    </row>
    <row r="54" spans="1:35" x14ac:dyDescent="0.25">
      <c r="A54" t="s">
        <v>290</v>
      </c>
      <c r="B54" t="s">
        <v>293</v>
      </c>
      <c r="C54" t="s">
        <v>301</v>
      </c>
      <c r="D54" t="s">
        <v>377</v>
      </c>
      <c r="E54" s="11">
        <v>4.8899999999999997</v>
      </c>
      <c r="F54" s="27">
        <v>4.22</v>
      </c>
      <c r="G54" s="27">
        <v>4.2</v>
      </c>
      <c r="H54" s="27">
        <v>4.26</v>
      </c>
      <c r="I54" s="11">
        <v>18.059999999999999</v>
      </c>
      <c r="J54" s="27">
        <v>14.14</v>
      </c>
      <c r="K54" s="27">
        <v>13.49</v>
      </c>
      <c r="L54" s="27">
        <v>14.97</v>
      </c>
      <c r="N54" s="1"/>
      <c r="O54" s="1"/>
      <c r="P54" s="1"/>
      <c r="Q54" s="1"/>
      <c r="R54" s="1"/>
      <c r="S54" s="1"/>
      <c r="T54" s="1"/>
      <c r="U54" s="1"/>
      <c r="W54" s="11">
        <v>16.5016441998457</v>
      </c>
      <c r="X54" s="11">
        <v>15.3855812817449</v>
      </c>
      <c r="Y54" s="11">
        <v>15.3493072176623</v>
      </c>
      <c r="Z54" s="11">
        <v>65.867555326143403</v>
      </c>
      <c r="AA54" s="11">
        <v>43.177291394228298</v>
      </c>
      <c r="AB54" s="11">
        <v>40.269206619088301</v>
      </c>
      <c r="AC54" s="11">
        <v>10</v>
      </c>
      <c r="AD54" s="11">
        <v>10</v>
      </c>
      <c r="AE54" s="11">
        <v>10</v>
      </c>
      <c r="AF54" s="11">
        <v>19.252184810000749</v>
      </c>
      <c r="AG54" s="11">
        <v>12.781522025001875</v>
      </c>
      <c r="AH54" s="11">
        <v>68.566465492589359</v>
      </c>
      <c r="AI54" s="11">
        <v>35.9</v>
      </c>
    </row>
    <row r="55" spans="1:35" x14ac:dyDescent="0.25">
      <c r="A55" t="s">
        <v>45</v>
      </c>
      <c r="B55" t="s">
        <v>46</v>
      </c>
      <c r="C55" t="s">
        <v>47</v>
      </c>
      <c r="D55" t="s">
        <v>48</v>
      </c>
      <c r="E55" s="11">
        <v>9.0299999999999994</v>
      </c>
      <c r="F55" s="11">
        <v>7.55</v>
      </c>
      <c r="G55" s="11">
        <v>7.24</v>
      </c>
      <c r="H55" s="11">
        <v>7.84</v>
      </c>
      <c r="I55" s="11">
        <v>21.59</v>
      </c>
      <c r="J55" s="11">
        <v>15.29</v>
      </c>
      <c r="K55" s="11">
        <v>14.18</v>
      </c>
      <c r="L55" s="11">
        <v>16.7</v>
      </c>
      <c r="N55" s="1">
        <v>12.276035009999999</v>
      </c>
      <c r="O55" s="1">
        <v>9.0264699999999998</v>
      </c>
      <c r="P55" s="1">
        <v>8.8183882851999993</v>
      </c>
      <c r="Q55" s="1">
        <v>3.6319181980000002</v>
      </c>
      <c r="R55" s="1">
        <v>28.29</v>
      </c>
      <c r="S55" s="1">
        <v>21.59</v>
      </c>
      <c r="T55" s="1">
        <v>20.542000000000002</v>
      </c>
      <c r="U55" s="1">
        <v>8.92</v>
      </c>
      <c r="W55" s="11">
        <v>25.475023832608699</v>
      </c>
      <c r="X55" s="11">
        <v>21.793693534704101</v>
      </c>
      <c r="Y55" s="11">
        <v>21.1121861199479</v>
      </c>
      <c r="Z55" s="11">
        <v>92.099068799999998</v>
      </c>
      <c r="AA55" s="11">
        <v>47.818542675704599</v>
      </c>
      <c r="AB55" s="11">
        <v>42.618412818783597</v>
      </c>
      <c r="AC55" s="11">
        <v>169.28523833623345</v>
      </c>
      <c r="AD55" s="11">
        <v>78.005948998598612</v>
      </c>
      <c r="AE55" s="11">
        <v>24.400047841002205</v>
      </c>
      <c r="AF55" s="11">
        <v>21.28645032540236</v>
      </c>
      <c r="AG55" s="11">
        <v>10.784095813505903</v>
      </c>
      <c r="AH55" s="11">
        <v>84.034726618266035</v>
      </c>
      <c r="AI55" s="11">
        <v>29.4</v>
      </c>
    </row>
    <row r="56" spans="1:35" x14ac:dyDescent="0.25">
      <c r="A56" s="9" t="s">
        <v>109</v>
      </c>
      <c r="B56" s="9" t="s">
        <v>110</v>
      </c>
      <c r="C56" s="9" t="s">
        <v>47</v>
      </c>
      <c r="D56" s="9" t="s">
        <v>48</v>
      </c>
      <c r="E56" s="12">
        <v>9.0299999999999994</v>
      </c>
      <c r="F56" s="12">
        <v>7.55</v>
      </c>
      <c r="G56" s="12">
        <v>7.25</v>
      </c>
      <c r="H56" s="12">
        <v>7.82</v>
      </c>
      <c r="I56" s="12">
        <v>21.59</v>
      </c>
      <c r="J56" s="12">
        <v>15.26</v>
      </c>
      <c r="K56" s="12">
        <v>14.16</v>
      </c>
      <c r="L56" s="12">
        <v>16.64</v>
      </c>
      <c r="M56" s="9"/>
      <c r="N56" s="10">
        <v>12.276035009999999</v>
      </c>
      <c r="O56" s="10">
        <v>9.0264699999999998</v>
      </c>
      <c r="P56" s="10">
        <v>8.8183882851999993</v>
      </c>
      <c r="Q56" s="10">
        <v>3.6319181980000002</v>
      </c>
      <c r="R56" s="10">
        <v>28.29</v>
      </c>
      <c r="S56" s="10">
        <v>21.59</v>
      </c>
      <c r="T56" s="10">
        <v>20.542000000000002</v>
      </c>
      <c r="U56" s="10">
        <v>8.92</v>
      </c>
      <c r="V56" s="12"/>
      <c r="W56" s="12">
        <v>25.475023832608699</v>
      </c>
      <c r="X56" s="12">
        <v>21.799200802186</v>
      </c>
      <c r="Y56" s="12">
        <v>21.132621471070301</v>
      </c>
      <c r="Z56" s="12">
        <v>92.099068799999998</v>
      </c>
      <c r="AA56" s="12">
        <v>47.657723435637301</v>
      </c>
      <c r="AB56" s="12">
        <v>42.508322981716098</v>
      </c>
      <c r="AC56" s="12">
        <v>169.28523833623345</v>
      </c>
      <c r="AD56" s="12">
        <v>78.005948998598612</v>
      </c>
      <c r="AE56" s="12">
        <v>24.400047841002205</v>
      </c>
      <c r="AF56" s="11">
        <v>21.28645032540236</v>
      </c>
      <c r="AG56" s="11">
        <v>10.784095813505903</v>
      </c>
      <c r="AH56" s="11">
        <v>84.034726618266035</v>
      </c>
      <c r="AI56" s="11">
        <v>29.4</v>
      </c>
    </row>
    <row r="58" spans="1:35" x14ac:dyDescent="0.25">
      <c r="B58" t="s">
        <v>687</v>
      </c>
    </row>
    <row r="59" spans="1:35" x14ac:dyDescent="0.25">
      <c r="B59" t="s">
        <v>688</v>
      </c>
    </row>
  </sheetData>
  <mergeCells count="12">
    <mergeCell ref="AF1:AI1"/>
    <mergeCell ref="AF2:AG2"/>
    <mergeCell ref="AH2:AI2"/>
    <mergeCell ref="E1:L1"/>
    <mergeCell ref="N1:U1"/>
    <mergeCell ref="W1:AB1"/>
    <mergeCell ref="E2:H2"/>
    <mergeCell ref="I2:L2"/>
    <mergeCell ref="N2:Q2"/>
    <mergeCell ref="R2:U2"/>
    <mergeCell ref="W2:Y2"/>
    <mergeCell ref="Z2:AB2"/>
  </mergeCells>
  <conditionalFormatting sqref="F4:H17 F55:H56 F19:H53">
    <cfRule type="cellIs" dxfId="3" priority="3" operator="lessThan">
      <formula>$P4</formula>
    </cfRule>
    <cfRule type="cellIs" dxfId="2" priority="4" operator="greaterThan">
      <formula>$P4</formula>
    </cfRule>
  </conditionalFormatting>
  <conditionalFormatting sqref="J4:L17 J55:L56 J19:L53">
    <cfRule type="cellIs" dxfId="1" priority="1" operator="lessThan">
      <formula>$T4</formula>
    </cfRule>
    <cfRule type="cellIs" dxfId="0" priority="2" operator="greaterThan">
      <formula>$T4</formula>
    </cfRule>
  </conditionalFormatting>
  <printOptions horizontalCentered="1" gridLines="1"/>
  <pageMargins left="0.7" right="0.7" top="0.75" bottom="0.75" header="0.3" footer="0.3"/>
  <pageSetup scale="3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2"/>
  <sheetViews>
    <sheetView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1" max="1" width="13.42578125" bestFit="1" customWidth="1"/>
    <col min="2" max="2" width="38.28515625" bestFit="1" customWidth="1"/>
    <col min="3" max="3" width="19.42578125" bestFit="1" customWidth="1"/>
    <col min="4" max="5" width="10" bestFit="1" customWidth="1"/>
    <col min="6" max="6" width="5.5703125" bestFit="1" customWidth="1"/>
    <col min="7" max="7" width="6" bestFit="1" customWidth="1"/>
    <col min="8" max="8" width="7.7109375" bestFit="1" customWidth="1"/>
  </cols>
  <sheetData>
    <row r="1" spans="1:8" x14ac:dyDescent="0.25">
      <c r="A1" t="s">
        <v>671</v>
      </c>
      <c r="B1" t="s">
        <v>672</v>
      </c>
      <c r="C1" t="s">
        <v>673</v>
      </c>
      <c r="D1" t="s">
        <v>444</v>
      </c>
      <c r="E1" t="s">
        <v>445</v>
      </c>
      <c r="F1" t="s">
        <v>175</v>
      </c>
      <c r="G1" t="s">
        <v>446</v>
      </c>
      <c r="H1" t="s">
        <v>447</v>
      </c>
    </row>
    <row r="2" spans="1:8" x14ac:dyDescent="0.25">
      <c r="A2" t="s">
        <v>0</v>
      </c>
      <c r="B2" t="s">
        <v>1</v>
      </c>
      <c r="C2" t="s">
        <v>3</v>
      </c>
      <c r="D2">
        <v>44.377099999999999</v>
      </c>
      <c r="E2">
        <v>-68.260999999999996</v>
      </c>
      <c r="F2" t="s">
        <v>2</v>
      </c>
      <c r="G2">
        <v>44.35</v>
      </c>
      <c r="H2">
        <v>-68.239999999999995</v>
      </c>
    </row>
    <row r="3" spans="1:8" x14ac:dyDescent="0.25">
      <c r="A3" t="s">
        <v>449</v>
      </c>
      <c r="B3" t="s">
        <v>448</v>
      </c>
      <c r="C3" t="s">
        <v>312</v>
      </c>
      <c r="D3">
        <v>33.4636</v>
      </c>
      <c r="E3">
        <v>-116.9706</v>
      </c>
      <c r="F3" t="s">
        <v>450</v>
      </c>
      <c r="G3">
        <v>33.42</v>
      </c>
      <c r="H3">
        <v>-116.99</v>
      </c>
    </row>
    <row r="4" spans="1:8" x14ac:dyDescent="0.25">
      <c r="A4" t="s">
        <v>5</v>
      </c>
      <c r="B4" t="s">
        <v>6</v>
      </c>
      <c r="C4" t="s">
        <v>8</v>
      </c>
      <c r="D4">
        <v>43.743499999999997</v>
      </c>
      <c r="E4">
        <v>-101.94119999999999</v>
      </c>
      <c r="F4" t="s">
        <v>7</v>
      </c>
      <c r="G4">
        <v>43.81</v>
      </c>
      <c r="H4">
        <v>-102.36</v>
      </c>
    </row>
    <row r="5" spans="1:8" x14ac:dyDescent="0.25">
      <c r="A5" t="s">
        <v>452</v>
      </c>
      <c r="B5" t="s">
        <v>451</v>
      </c>
      <c r="C5" t="s">
        <v>315</v>
      </c>
      <c r="D5">
        <v>34.058399999999999</v>
      </c>
      <c r="E5">
        <v>-109.4406</v>
      </c>
      <c r="F5" t="s">
        <v>453</v>
      </c>
      <c r="G5">
        <v>33.950000000000003</v>
      </c>
      <c r="H5">
        <v>-109.54</v>
      </c>
    </row>
    <row r="6" spans="1:8" x14ac:dyDescent="0.25">
      <c r="A6" t="s">
        <v>9</v>
      </c>
      <c r="B6" t="s">
        <v>10</v>
      </c>
      <c r="C6" t="s">
        <v>12</v>
      </c>
      <c r="D6">
        <v>35.779699999999998</v>
      </c>
      <c r="E6">
        <v>-106.2664</v>
      </c>
      <c r="F6" t="s">
        <v>11</v>
      </c>
      <c r="G6">
        <v>35.79</v>
      </c>
      <c r="H6">
        <v>-106.34</v>
      </c>
    </row>
    <row r="7" spans="1:8" x14ac:dyDescent="0.25">
      <c r="A7" t="s">
        <v>13</v>
      </c>
      <c r="B7" t="s">
        <v>14</v>
      </c>
      <c r="C7" t="s">
        <v>16</v>
      </c>
      <c r="D7">
        <v>29.302700000000002</v>
      </c>
      <c r="E7">
        <v>-103.178</v>
      </c>
      <c r="F7" t="s">
        <v>15</v>
      </c>
      <c r="G7">
        <v>29.33</v>
      </c>
      <c r="H7">
        <v>-103.31</v>
      </c>
    </row>
    <row r="8" spans="1:8" x14ac:dyDescent="0.25">
      <c r="A8" t="s">
        <v>455</v>
      </c>
      <c r="B8" t="s">
        <v>454</v>
      </c>
      <c r="C8" t="s">
        <v>317</v>
      </c>
      <c r="D8">
        <v>38.976100000000002</v>
      </c>
      <c r="E8">
        <v>-120.10250000000001</v>
      </c>
      <c r="F8" t="s">
        <v>450</v>
      </c>
      <c r="G8">
        <v>38.9</v>
      </c>
      <c r="H8">
        <v>-120.17</v>
      </c>
    </row>
    <row r="9" spans="1:8" x14ac:dyDescent="0.25">
      <c r="A9" t="s">
        <v>457</v>
      </c>
      <c r="B9" t="s">
        <v>456</v>
      </c>
      <c r="C9" t="s">
        <v>317</v>
      </c>
      <c r="D9">
        <v>38.976100000000002</v>
      </c>
      <c r="E9">
        <v>-120.10250000000001</v>
      </c>
      <c r="F9" t="s">
        <v>450</v>
      </c>
      <c r="G9">
        <v>38.57</v>
      </c>
      <c r="H9">
        <v>-120.06</v>
      </c>
    </row>
    <row r="10" spans="1:8" x14ac:dyDescent="0.25">
      <c r="A10" t="s">
        <v>18</v>
      </c>
      <c r="B10" t="s">
        <v>19</v>
      </c>
      <c r="C10" t="s">
        <v>20</v>
      </c>
      <c r="D10">
        <v>33.869500000000002</v>
      </c>
      <c r="E10">
        <v>-106.852</v>
      </c>
      <c r="F10" t="s">
        <v>11</v>
      </c>
      <c r="G10">
        <v>33.79</v>
      </c>
      <c r="H10">
        <v>-106.85</v>
      </c>
    </row>
    <row r="11" spans="1:8" x14ac:dyDescent="0.25">
      <c r="A11" t="s">
        <v>21</v>
      </c>
      <c r="B11" t="s">
        <v>22</v>
      </c>
      <c r="C11" t="s">
        <v>24</v>
      </c>
      <c r="D11">
        <v>47.946599999999997</v>
      </c>
      <c r="E11">
        <v>-91.495500000000007</v>
      </c>
      <c r="F11" t="s">
        <v>23</v>
      </c>
      <c r="G11">
        <v>48.06</v>
      </c>
      <c r="H11">
        <v>-91.43</v>
      </c>
    </row>
    <row r="12" spans="1:8" x14ac:dyDescent="0.25">
      <c r="A12" t="s">
        <v>459</v>
      </c>
      <c r="B12" t="s">
        <v>458</v>
      </c>
      <c r="C12" t="s">
        <v>321</v>
      </c>
      <c r="D12">
        <v>37.618400000000001</v>
      </c>
      <c r="E12">
        <v>-112.17359999999999</v>
      </c>
      <c r="F12" t="s">
        <v>460</v>
      </c>
      <c r="G12">
        <v>37.57</v>
      </c>
      <c r="H12">
        <v>-112.17</v>
      </c>
    </row>
    <row r="13" spans="1:8" x14ac:dyDescent="0.25">
      <c r="A13" t="s">
        <v>463</v>
      </c>
      <c r="B13" t="s">
        <v>462</v>
      </c>
      <c r="C13" t="s">
        <v>461</v>
      </c>
      <c r="D13">
        <v>29.1189</v>
      </c>
      <c r="E13">
        <v>-89.206599999999995</v>
      </c>
      <c r="F13" t="s">
        <v>302</v>
      </c>
      <c r="G13">
        <v>29.87</v>
      </c>
      <c r="H13">
        <v>-88.82</v>
      </c>
    </row>
    <row r="14" spans="1:8" x14ac:dyDescent="0.25">
      <c r="A14" t="s">
        <v>289</v>
      </c>
      <c r="B14" t="s">
        <v>464</v>
      </c>
      <c r="C14" t="s">
        <v>323</v>
      </c>
      <c r="D14">
        <v>30.108619999999998</v>
      </c>
      <c r="E14">
        <v>-89.761690000000002</v>
      </c>
      <c r="F14" t="s">
        <v>302</v>
      </c>
      <c r="G14">
        <v>29.87</v>
      </c>
      <c r="H14">
        <v>-88.82</v>
      </c>
    </row>
    <row r="15" spans="1:8" x14ac:dyDescent="0.25">
      <c r="A15" t="s">
        <v>466</v>
      </c>
      <c r="B15" t="s">
        <v>465</v>
      </c>
      <c r="C15" t="s">
        <v>322</v>
      </c>
      <c r="D15">
        <v>42.974899999999998</v>
      </c>
      <c r="E15">
        <v>-109.75790000000001</v>
      </c>
      <c r="F15" t="s">
        <v>467</v>
      </c>
      <c r="G15">
        <v>42.99</v>
      </c>
      <c r="H15">
        <v>-109.49</v>
      </c>
    </row>
    <row r="16" spans="1:8" x14ac:dyDescent="0.25">
      <c r="A16" t="s">
        <v>469</v>
      </c>
      <c r="B16" t="s">
        <v>468</v>
      </c>
      <c r="C16" t="s">
        <v>322</v>
      </c>
      <c r="D16">
        <v>42.974899999999998</v>
      </c>
      <c r="E16">
        <v>-109.75790000000001</v>
      </c>
      <c r="F16" t="s">
        <v>467</v>
      </c>
      <c r="G16">
        <v>43.24</v>
      </c>
      <c r="H16">
        <v>-109.6</v>
      </c>
    </row>
    <row r="17" spans="1:8" x14ac:dyDescent="0.25">
      <c r="A17" t="s">
        <v>25</v>
      </c>
      <c r="B17" t="s">
        <v>26</v>
      </c>
      <c r="C17" t="s">
        <v>28</v>
      </c>
      <c r="D17">
        <v>39.465000000000003</v>
      </c>
      <c r="E17">
        <v>-74.449200000000005</v>
      </c>
      <c r="F17" t="s">
        <v>27</v>
      </c>
      <c r="G17">
        <v>39.49</v>
      </c>
      <c r="H17">
        <v>-74.39</v>
      </c>
    </row>
    <row r="18" spans="1:8" x14ac:dyDescent="0.25">
      <c r="A18" t="s">
        <v>471</v>
      </c>
      <c r="B18" t="s">
        <v>470</v>
      </c>
      <c r="C18" t="s">
        <v>326</v>
      </c>
      <c r="D18">
        <v>47.954900000000002</v>
      </c>
      <c r="E18">
        <v>-115.6709</v>
      </c>
      <c r="F18" t="s">
        <v>4</v>
      </c>
      <c r="G18">
        <v>48.18</v>
      </c>
      <c r="H18">
        <v>-115.68</v>
      </c>
    </row>
    <row r="19" spans="1:8" x14ac:dyDescent="0.25">
      <c r="A19" t="s">
        <v>29</v>
      </c>
      <c r="B19" t="s">
        <v>30</v>
      </c>
      <c r="C19" t="s">
        <v>32</v>
      </c>
      <c r="D19">
        <v>34.4544</v>
      </c>
      <c r="E19">
        <v>-94.142899999999997</v>
      </c>
      <c r="F19" t="s">
        <v>31</v>
      </c>
      <c r="G19">
        <v>34.409999999999997</v>
      </c>
      <c r="H19">
        <v>-94.08</v>
      </c>
    </row>
    <row r="20" spans="1:8" x14ac:dyDescent="0.25">
      <c r="A20" t="s">
        <v>473</v>
      </c>
      <c r="B20" t="s">
        <v>472</v>
      </c>
      <c r="C20" t="s">
        <v>329</v>
      </c>
      <c r="D20">
        <v>38.4587</v>
      </c>
      <c r="E20">
        <v>-109.821</v>
      </c>
      <c r="F20" t="s">
        <v>460</v>
      </c>
      <c r="G20">
        <v>38.729999999999997</v>
      </c>
      <c r="H20">
        <v>-109.58</v>
      </c>
    </row>
    <row r="21" spans="1:8" x14ac:dyDescent="0.25">
      <c r="A21" t="s">
        <v>475</v>
      </c>
      <c r="B21" t="s">
        <v>474</v>
      </c>
      <c r="C21" t="s">
        <v>329</v>
      </c>
      <c r="D21">
        <v>38.4587</v>
      </c>
      <c r="E21">
        <v>-109.821</v>
      </c>
      <c r="F21" t="s">
        <v>460</v>
      </c>
      <c r="G21">
        <v>38.229999999999997</v>
      </c>
      <c r="H21">
        <v>-109.91</v>
      </c>
    </row>
    <row r="22" spans="1:8" x14ac:dyDescent="0.25">
      <c r="A22" t="s">
        <v>477</v>
      </c>
      <c r="B22" t="s">
        <v>476</v>
      </c>
      <c r="C22" t="s">
        <v>330</v>
      </c>
      <c r="D22">
        <v>38.302199999999999</v>
      </c>
      <c r="E22">
        <v>-111.29259999999999</v>
      </c>
      <c r="F22" t="s">
        <v>460</v>
      </c>
      <c r="G22">
        <v>38.06</v>
      </c>
      <c r="H22">
        <v>-111.15</v>
      </c>
    </row>
    <row r="23" spans="1:8" x14ac:dyDescent="0.25">
      <c r="A23" t="s">
        <v>36</v>
      </c>
      <c r="B23" t="s">
        <v>37</v>
      </c>
      <c r="C23" t="s">
        <v>39</v>
      </c>
      <c r="D23">
        <v>28.7484</v>
      </c>
      <c r="E23">
        <v>-82.554900000000004</v>
      </c>
      <c r="F23" t="s">
        <v>38</v>
      </c>
      <c r="G23">
        <v>28.69</v>
      </c>
      <c r="H23">
        <v>-82.66</v>
      </c>
    </row>
    <row r="24" spans="1:8" x14ac:dyDescent="0.25">
      <c r="A24" t="s">
        <v>479</v>
      </c>
      <c r="B24" t="s">
        <v>478</v>
      </c>
      <c r="C24" t="s">
        <v>333</v>
      </c>
      <c r="D24">
        <v>32.009399999999999</v>
      </c>
      <c r="E24">
        <v>-109.389</v>
      </c>
      <c r="F24" t="s">
        <v>453</v>
      </c>
      <c r="G24">
        <v>32.01</v>
      </c>
      <c r="H24">
        <v>-109.34</v>
      </c>
    </row>
    <row r="25" spans="1:8" x14ac:dyDescent="0.25">
      <c r="A25" t="s">
        <v>481</v>
      </c>
      <c r="B25" t="s">
        <v>480</v>
      </c>
      <c r="C25" t="s">
        <v>333</v>
      </c>
      <c r="D25">
        <v>32.009399999999999</v>
      </c>
      <c r="E25">
        <v>-109.389</v>
      </c>
      <c r="F25" t="s">
        <v>453</v>
      </c>
      <c r="G25">
        <v>31.86</v>
      </c>
      <c r="H25">
        <v>-109.28</v>
      </c>
    </row>
    <row r="26" spans="1:8" x14ac:dyDescent="0.25">
      <c r="A26" t="s">
        <v>483</v>
      </c>
      <c r="B26" t="s">
        <v>482</v>
      </c>
      <c r="C26" t="s">
        <v>333</v>
      </c>
      <c r="D26">
        <v>32.009399999999999</v>
      </c>
      <c r="E26">
        <v>-109.389</v>
      </c>
      <c r="F26" t="s">
        <v>453</v>
      </c>
      <c r="G26">
        <v>32.6</v>
      </c>
      <c r="H26">
        <v>-110.39</v>
      </c>
    </row>
    <row r="27" spans="1:8" x14ac:dyDescent="0.25">
      <c r="A27" t="s">
        <v>40</v>
      </c>
      <c r="B27" t="s">
        <v>41</v>
      </c>
      <c r="C27" t="s">
        <v>43</v>
      </c>
      <c r="D27">
        <v>34.785200000000003</v>
      </c>
      <c r="E27">
        <v>-84.626499999999993</v>
      </c>
      <c r="F27" t="s">
        <v>42</v>
      </c>
      <c r="G27">
        <v>34.93</v>
      </c>
      <c r="H27">
        <v>-84.57</v>
      </c>
    </row>
    <row r="28" spans="1:8" x14ac:dyDescent="0.25">
      <c r="A28" t="s">
        <v>485</v>
      </c>
      <c r="B28" t="s">
        <v>484</v>
      </c>
      <c r="C28" t="s">
        <v>338</v>
      </c>
      <c r="D28">
        <v>42.895800000000001</v>
      </c>
      <c r="E28">
        <v>-122.1361</v>
      </c>
      <c r="F28" t="s">
        <v>486</v>
      </c>
      <c r="G28">
        <v>42.92</v>
      </c>
      <c r="H28">
        <v>-122.13</v>
      </c>
    </row>
    <row r="29" spans="1:8" x14ac:dyDescent="0.25">
      <c r="A29" t="s">
        <v>488</v>
      </c>
      <c r="B29" t="s">
        <v>487</v>
      </c>
      <c r="C29" t="s">
        <v>338</v>
      </c>
      <c r="D29">
        <v>42.895800000000001</v>
      </c>
      <c r="E29">
        <v>-122.1361</v>
      </c>
      <c r="F29" t="s">
        <v>486</v>
      </c>
      <c r="G29">
        <v>43.53</v>
      </c>
      <c r="H29">
        <v>-122.1</v>
      </c>
    </row>
    <row r="30" spans="1:8" x14ac:dyDescent="0.25">
      <c r="A30" t="s">
        <v>490</v>
      </c>
      <c r="B30" t="s">
        <v>489</v>
      </c>
      <c r="C30" t="s">
        <v>338</v>
      </c>
      <c r="D30">
        <v>42.895800000000001</v>
      </c>
      <c r="E30">
        <v>-122.1361</v>
      </c>
      <c r="F30" t="s">
        <v>486</v>
      </c>
      <c r="G30">
        <v>42.51</v>
      </c>
      <c r="H30">
        <v>-120.86</v>
      </c>
    </row>
    <row r="31" spans="1:8" x14ac:dyDescent="0.25">
      <c r="A31" t="s">
        <v>492</v>
      </c>
      <c r="B31" t="s">
        <v>491</v>
      </c>
      <c r="C31" t="s">
        <v>338</v>
      </c>
      <c r="D31">
        <v>42.895800000000001</v>
      </c>
      <c r="E31">
        <v>-122.1361</v>
      </c>
      <c r="F31" t="s">
        <v>486</v>
      </c>
      <c r="G31">
        <v>42.33</v>
      </c>
      <c r="H31">
        <v>-122.11</v>
      </c>
    </row>
    <row r="32" spans="1:8" x14ac:dyDescent="0.25">
      <c r="A32" t="s">
        <v>494</v>
      </c>
      <c r="B32" t="s">
        <v>493</v>
      </c>
      <c r="C32" t="s">
        <v>339</v>
      </c>
      <c r="D32">
        <v>43.460500000000003</v>
      </c>
      <c r="E32">
        <v>-113.5551</v>
      </c>
      <c r="F32" t="s">
        <v>44</v>
      </c>
      <c r="G32">
        <v>43.39</v>
      </c>
      <c r="H32">
        <v>-113.54</v>
      </c>
    </row>
    <row r="33" spans="1:8" x14ac:dyDescent="0.25">
      <c r="A33" t="s">
        <v>496</v>
      </c>
      <c r="B33" t="s">
        <v>495</v>
      </c>
      <c r="C33" t="s">
        <v>340</v>
      </c>
      <c r="D33">
        <v>63.723300000000002</v>
      </c>
      <c r="E33">
        <v>-148.9675</v>
      </c>
      <c r="F33" t="s">
        <v>497</v>
      </c>
      <c r="G33">
        <v>63.31</v>
      </c>
      <c r="H33">
        <v>-151.19</v>
      </c>
    </row>
    <row r="34" spans="1:8" x14ac:dyDescent="0.25">
      <c r="A34" t="s">
        <v>499</v>
      </c>
      <c r="B34" t="s">
        <v>498</v>
      </c>
      <c r="C34" t="s">
        <v>342</v>
      </c>
      <c r="D34">
        <v>35.727800000000002</v>
      </c>
      <c r="E34">
        <v>-118.1377</v>
      </c>
      <c r="F34" t="s">
        <v>450</v>
      </c>
      <c r="G34">
        <v>35.840000000000003</v>
      </c>
      <c r="H34">
        <v>-118.23</v>
      </c>
    </row>
    <row r="35" spans="1:8" x14ac:dyDescent="0.25">
      <c r="A35" t="s">
        <v>45</v>
      </c>
      <c r="B35" t="s">
        <v>46</v>
      </c>
      <c r="C35" t="s">
        <v>48</v>
      </c>
      <c r="D35">
        <v>39.1053</v>
      </c>
      <c r="E35">
        <v>-79.426100000000005</v>
      </c>
      <c r="F35" t="s">
        <v>47</v>
      </c>
      <c r="G35">
        <v>39</v>
      </c>
      <c r="H35">
        <v>-79.37</v>
      </c>
    </row>
    <row r="36" spans="1:8" x14ac:dyDescent="0.25">
      <c r="A36" t="s">
        <v>109</v>
      </c>
      <c r="B36" t="s">
        <v>110</v>
      </c>
      <c r="C36" t="s">
        <v>48</v>
      </c>
      <c r="D36">
        <v>39.1053</v>
      </c>
      <c r="E36">
        <v>-79.426100000000005</v>
      </c>
      <c r="F36" t="s">
        <v>47</v>
      </c>
      <c r="G36">
        <v>38.99</v>
      </c>
      <c r="H36">
        <v>-79.650000000000006</v>
      </c>
    </row>
    <row r="37" spans="1:8" x14ac:dyDescent="0.25">
      <c r="A37" t="s">
        <v>52</v>
      </c>
      <c r="B37" t="s">
        <v>53</v>
      </c>
      <c r="C37" t="s">
        <v>54</v>
      </c>
      <c r="D37">
        <v>25.390999999999998</v>
      </c>
      <c r="E37">
        <v>-80.680599999999998</v>
      </c>
      <c r="F37" t="s">
        <v>38</v>
      </c>
      <c r="G37">
        <v>25.35</v>
      </c>
      <c r="H37">
        <v>-80.98</v>
      </c>
    </row>
    <row r="38" spans="1:8" x14ac:dyDescent="0.25">
      <c r="A38" t="s">
        <v>501</v>
      </c>
      <c r="B38" t="s">
        <v>500</v>
      </c>
      <c r="C38" t="s">
        <v>352</v>
      </c>
      <c r="D38">
        <v>46.8262</v>
      </c>
      <c r="E38">
        <v>-111.7107</v>
      </c>
      <c r="F38" t="s">
        <v>4</v>
      </c>
      <c r="G38">
        <v>46.86</v>
      </c>
      <c r="H38">
        <v>-111.82</v>
      </c>
    </row>
    <row r="39" spans="1:8" x14ac:dyDescent="0.25">
      <c r="A39" t="s">
        <v>503</v>
      </c>
      <c r="B39" t="s">
        <v>502</v>
      </c>
      <c r="C39" t="s">
        <v>353</v>
      </c>
      <c r="D39">
        <v>33.220399999999998</v>
      </c>
      <c r="E39">
        <v>-108.2351</v>
      </c>
      <c r="F39" t="s">
        <v>11</v>
      </c>
      <c r="G39">
        <v>33.21</v>
      </c>
      <c r="H39">
        <v>-108.47</v>
      </c>
    </row>
    <row r="40" spans="1:8" x14ac:dyDescent="0.25">
      <c r="A40" t="s">
        <v>505</v>
      </c>
      <c r="B40" t="s">
        <v>504</v>
      </c>
      <c r="C40" t="s">
        <v>354</v>
      </c>
      <c r="D40">
        <v>48.5105</v>
      </c>
      <c r="E40">
        <v>-113.9966</v>
      </c>
      <c r="F40" t="s">
        <v>4</v>
      </c>
      <c r="G40">
        <v>48.64</v>
      </c>
      <c r="H40">
        <v>-113.84</v>
      </c>
    </row>
    <row r="41" spans="1:8" x14ac:dyDescent="0.25">
      <c r="A41" t="s">
        <v>507</v>
      </c>
      <c r="B41" t="s">
        <v>506</v>
      </c>
      <c r="C41" t="s">
        <v>356</v>
      </c>
      <c r="D41">
        <v>35.973100000000002</v>
      </c>
      <c r="E41">
        <v>-111.9841</v>
      </c>
      <c r="F41" t="s">
        <v>453</v>
      </c>
      <c r="G41">
        <v>36.299999999999997</v>
      </c>
      <c r="H41">
        <v>-112.79</v>
      </c>
    </row>
    <row r="42" spans="1:8" x14ac:dyDescent="0.25">
      <c r="A42" t="s">
        <v>57</v>
      </c>
      <c r="B42" t="s">
        <v>58</v>
      </c>
      <c r="C42" t="s">
        <v>60</v>
      </c>
      <c r="D42">
        <v>44.308199999999999</v>
      </c>
      <c r="E42">
        <v>-71.217699999999994</v>
      </c>
      <c r="F42" t="s">
        <v>59</v>
      </c>
      <c r="G42">
        <v>44.3</v>
      </c>
      <c r="H42">
        <v>-71.28</v>
      </c>
    </row>
    <row r="43" spans="1:8" x14ac:dyDescent="0.25">
      <c r="A43" t="s">
        <v>114</v>
      </c>
      <c r="B43" t="s">
        <v>115</v>
      </c>
      <c r="C43" t="s">
        <v>60</v>
      </c>
      <c r="D43">
        <v>44.308199999999999</v>
      </c>
      <c r="E43">
        <v>-71.217699999999994</v>
      </c>
      <c r="F43" t="s">
        <v>59</v>
      </c>
      <c r="G43">
        <v>44.2</v>
      </c>
      <c r="H43">
        <v>-71.34</v>
      </c>
    </row>
    <row r="44" spans="1:8" x14ac:dyDescent="0.25">
      <c r="A44" t="s">
        <v>61</v>
      </c>
      <c r="B44" t="s">
        <v>62</v>
      </c>
      <c r="C44" t="s">
        <v>63</v>
      </c>
      <c r="D44">
        <v>37.724899999999998</v>
      </c>
      <c r="E44">
        <v>-105.5185</v>
      </c>
      <c r="F44" t="s">
        <v>17</v>
      </c>
      <c r="G44">
        <v>37.770000000000003</v>
      </c>
      <c r="H44">
        <v>-105.57</v>
      </c>
    </row>
    <row r="45" spans="1:8" x14ac:dyDescent="0.25">
      <c r="A45" t="s">
        <v>64</v>
      </c>
      <c r="B45" t="s">
        <v>65</v>
      </c>
      <c r="C45" t="s">
        <v>67</v>
      </c>
      <c r="D45">
        <v>35.633400000000002</v>
      </c>
      <c r="E45">
        <v>-83.941599999999994</v>
      </c>
      <c r="F45" t="s">
        <v>66</v>
      </c>
      <c r="G45">
        <v>35.6</v>
      </c>
      <c r="H45">
        <v>-83.52</v>
      </c>
    </row>
    <row r="46" spans="1:8" x14ac:dyDescent="0.25">
      <c r="A46" t="s">
        <v>82</v>
      </c>
      <c r="B46" t="s">
        <v>83</v>
      </c>
      <c r="C46" t="s">
        <v>67</v>
      </c>
      <c r="D46">
        <v>35.633400000000002</v>
      </c>
      <c r="E46">
        <v>-83.941599999999994</v>
      </c>
      <c r="F46" t="s">
        <v>66</v>
      </c>
      <c r="G46">
        <v>35.44</v>
      </c>
      <c r="H46">
        <v>-83.99</v>
      </c>
    </row>
    <row r="47" spans="1:8" x14ac:dyDescent="0.25">
      <c r="A47" t="s">
        <v>33</v>
      </c>
      <c r="B47" t="s">
        <v>34</v>
      </c>
      <c r="C47" t="s">
        <v>35</v>
      </c>
      <c r="D47">
        <v>31.832999999999998</v>
      </c>
      <c r="E47">
        <v>-104.8094</v>
      </c>
      <c r="F47" t="s">
        <v>15</v>
      </c>
      <c r="G47">
        <v>32.119999999999997</v>
      </c>
      <c r="H47">
        <v>-104.59</v>
      </c>
    </row>
    <row r="48" spans="1:8" x14ac:dyDescent="0.25">
      <c r="A48" t="s">
        <v>68</v>
      </c>
      <c r="B48" t="s">
        <v>69</v>
      </c>
      <c r="C48" t="s">
        <v>35</v>
      </c>
      <c r="D48">
        <v>31.832999999999998</v>
      </c>
      <c r="E48">
        <v>-104.8094</v>
      </c>
      <c r="F48" t="s">
        <v>15</v>
      </c>
      <c r="G48">
        <v>31.91</v>
      </c>
      <c r="H48">
        <v>-104.85</v>
      </c>
    </row>
    <row r="49" spans="1:8" x14ac:dyDescent="0.25">
      <c r="A49" t="s">
        <v>509</v>
      </c>
      <c r="B49" t="s">
        <v>508</v>
      </c>
      <c r="C49" t="s">
        <v>359</v>
      </c>
      <c r="D49">
        <v>20.808599999999998</v>
      </c>
      <c r="E49">
        <v>-156.28229999999999</v>
      </c>
      <c r="F49" t="s">
        <v>510</v>
      </c>
      <c r="G49">
        <v>20.71</v>
      </c>
      <c r="H49">
        <v>-156.16</v>
      </c>
    </row>
    <row r="50" spans="1:8" x14ac:dyDescent="0.25">
      <c r="A50" t="s">
        <v>512</v>
      </c>
      <c r="B50" t="s">
        <v>511</v>
      </c>
      <c r="C50" t="s">
        <v>358</v>
      </c>
      <c r="D50">
        <v>20.758500000000002</v>
      </c>
      <c r="E50">
        <v>-156.24789999999999</v>
      </c>
      <c r="F50" t="s">
        <v>510</v>
      </c>
      <c r="G50">
        <v>20.71</v>
      </c>
      <c r="H50">
        <v>-156.16</v>
      </c>
    </row>
    <row r="51" spans="1:8" x14ac:dyDescent="0.25">
      <c r="A51" t="s">
        <v>514</v>
      </c>
      <c r="B51" t="s">
        <v>513</v>
      </c>
      <c r="C51" t="s">
        <v>360</v>
      </c>
      <c r="D51">
        <v>19.430900000000001</v>
      </c>
      <c r="E51">
        <v>-155.25790000000001</v>
      </c>
      <c r="F51" t="s">
        <v>510</v>
      </c>
      <c r="G51">
        <v>19.41</v>
      </c>
      <c r="H51">
        <v>-155.34</v>
      </c>
    </row>
    <row r="52" spans="1:8" x14ac:dyDescent="0.25">
      <c r="A52" t="s">
        <v>516</v>
      </c>
      <c r="B52" t="s">
        <v>515</v>
      </c>
      <c r="C52" t="s">
        <v>361</v>
      </c>
      <c r="D52">
        <v>44.970199999999998</v>
      </c>
      <c r="E52">
        <v>-116.8438</v>
      </c>
      <c r="F52" t="s">
        <v>486</v>
      </c>
      <c r="G52">
        <v>45.54</v>
      </c>
      <c r="H52">
        <v>-116.59</v>
      </c>
    </row>
    <row r="53" spans="1:8" x14ac:dyDescent="0.25">
      <c r="A53" t="s">
        <v>70</v>
      </c>
      <c r="B53" t="s">
        <v>71</v>
      </c>
      <c r="C53" t="s">
        <v>73</v>
      </c>
      <c r="D53">
        <v>36.613799999999998</v>
      </c>
      <c r="E53">
        <v>-92.9221</v>
      </c>
      <c r="F53" t="s">
        <v>72</v>
      </c>
      <c r="G53">
        <v>36.68</v>
      </c>
      <c r="H53">
        <v>-92.9</v>
      </c>
    </row>
    <row r="54" spans="1:8" x14ac:dyDescent="0.25">
      <c r="A54" t="s">
        <v>518</v>
      </c>
      <c r="B54" t="s">
        <v>517</v>
      </c>
      <c r="C54" t="s">
        <v>362</v>
      </c>
      <c r="D54">
        <v>38.088099999999997</v>
      </c>
      <c r="E54">
        <v>-119.1771</v>
      </c>
      <c r="F54" t="s">
        <v>450</v>
      </c>
      <c r="G54">
        <v>38.11</v>
      </c>
      <c r="H54">
        <v>-119.37</v>
      </c>
    </row>
    <row r="55" spans="1:8" x14ac:dyDescent="0.25">
      <c r="A55" t="s">
        <v>520</v>
      </c>
      <c r="B55" t="s">
        <v>519</v>
      </c>
      <c r="C55" t="s">
        <v>363</v>
      </c>
      <c r="D55">
        <v>34.340499999999999</v>
      </c>
      <c r="E55">
        <v>-111.6832</v>
      </c>
      <c r="F55" t="s">
        <v>453</v>
      </c>
      <c r="G55">
        <v>34.130000000000003</v>
      </c>
      <c r="H55">
        <v>-111.56</v>
      </c>
    </row>
    <row r="56" spans="1:8" x14ac:dyDescent="0.25">
      <c r="A56" t="s">
        <v>522</v>
      </c>
      <c r="B56" t="s">
        <v>521</v>
      </c>
      <c r="C56" t="s">
        <v>363</v>
      </c>
      <c r="D56">
        <v>34.340499999999999</v>
      </c>
      <c r="E56">
        <v>-111.6832</v>
      </c>
      <c r="F56" t="s">
        <v>453</v>
      </c>
      <c r="G56">
        <v>34.31</v>
      </c>
      <c r="H56">
        <v>-111.8</v>
      </c>
    </row>
    <row r="57" spans="1:8" x14ac:dyDescent="0.25">
      <c r="A57" t="s">
        <v>74</v>
      </c>
      <c r="B57" t="s">
        <v>75</v>
      </c>
      <c r="C57" t="s">
        <v>77</v>
      </c>
      <c r="D57">
        <v>47.459600000000002</v>
      </c>
      <c r="E57">
        <v>-88.149100000000004</v>
      </c>
      <c r="F57" t="s">
        <v>76</v>
      </c>
      <c r="G57">
        <v>48.01</v>
      </c>
      <c r="H57">
        <v>-88.83</v>
      </c>
    </row>
    <row r="58" spans="1:8" x14ac:dyDescent="0.25">
      <c r="A58" t="s">
        <v>524</v>
      </c>
      <c r="B58" t="s">
        <v>523</v>
      </c>
      <c r="C58" t="s">
        <v>365</v>
      </c>
      <c r="D58">
        <v>41.892600000000002</v>
      </c>
      <c r="E58">
        <v>-115.42610000000001</v>
      </c>
      <c r="F58" t="s">
        <v>525</v>
      </c>
      <c r="G58">
        <v>41.77</v>
      </c>
      <c r="H58">
        <v>-115.35</v>
      </c>
    </row>
    <row r="59" spans="1:8" x14ac:dyDescent="0.25">
      <c r="A59" t="s">
        <v>78</v>
      </c>
      <c r="B59" t="s">
        <v>79</v>
      </c>
      <c r="C59" t="s">
        <v>81</v>
      </c>
      <c r="D59">
        <v>37.626600000000003</v>
      </c>
      <c r="E59">
        <v>-79.512500000000003</v>
      </c>
      <c r="F59" t="s">
        <v>80</v>
      </c>
      <c r="G59">
        <v>37.590000000000003</v>
      </c>
      <c r="H59">
        <v>-79.44</v>
      </c>
    </row>
    <row r="60" spans="1:8" x14ac:dyDescent="0.25">
      <c r="A60" t="s">
        <v>527</v>
      </c>
      <c r="B60" t="s">
        <v>526</v>
      </c>
      <c r="C60" t="s">
        <v>366</v>
      </c>
      <c r="D60">
        <v>34.069499999999998</v>
      </c>
      <c r="E60">
        <v>-116.38890000000001</v>
      </c>
      <c r="F60" t="s">
        <v>450</v>
      </c>
      <c r="G60">
        <v>33.92</v>
      </c>
      <c r="H60">
        <v>-115.88</v>
      </c>
    </row>
    <row r="61" spans="1:8" x14ac:dyDescent="0.25">
      <c r="A61" t="s">
        <v>529</v>
      </c>
      <c r="B61" t="s">
        <v>528</v>
      </c>
      <c r="C61" t="s">
        <v>367</v>
      </c>
      <c r="D61">
        <v>37.220700000000001</v>
      </c>
      <c r="E61">
        <v>-119.1546</v>
      </c>
      <c r="F61" t="s">
        <v>450</v>
      </c>
      <c r="G61">
        <v>37.74</v>
      </c>
      <c r="H61">
        <v>-119.19</v>
      </c>
    </row>
    <row r="62" spans="1:8" x14ac:dyDescent="0.25">
      <c r="A62" t="s">
        <v>531</v>
      </c>
      <c r="B62" t="s">
        <v>530</v>
      </c>
      <c r="C62" t="s">
        <v>367</v>
      </c>
      <c r="D62">
        <v>37.220700000000001</v>
      </c>
      <c r="E62">
        <v>-119.1546</v>
      </c>
      <c r="F62" t="s">
        <v>450</v>
      </c>
      <c r="G62">
        <v>36.97</v>
      </c>
      <c r="H62">
        <v>-118.88</v>
      </c>
    </row>
    <row r="63" spans="1:8" x14ac:dyDescent="0.25">
      <c r="A63" t="s">
        <v>533</v>
      </c>
      <c r="B63" t="s">
        <v>532</v>
      </c>
      <c r="C63" t="s">
        <v>367</v>
      </c>
      <c r="D63">
        <v>37.220700000000001</v>
      </c>
      <c r="E63">
        <v>-119.1546</v>
      </c>
      <c r="F63" t="s">
        <v>450</v>
      </c>
      <c r="G63">
        <v>37.28</v>
      </c>
      <c r="H63">
        <v>-119.17</v>
      </c>
    </row>
    <row r="64" spans="1:8" x14ac:dyDescent="0.25">
      <c r="A64" t="s">
        <v>535</v>
      </c>
      <c r="B64" t="s">
        <v>534</v>
      </c>
      <c r="C64" t="s">
        <v>368</v>
      </c>
      <c r="D64">
        <v>42.552</v>
      </c>
      <c r="E64">
        <v>-124.05889999999999</v>
      </c>
      <c r="F64" t="s">
        <v>486</v>
      </c>
      <c r="G64">
        <v>42.26</v>
      </c>
      <c r="H64">
        <v>-123.92</v>
      </c>
    </row>
    <row r="65" spans="1:8" x14ac:dyDescent="0.25">
      <c r="A65" t="s">
        <v>537</v>
      </c>
      <c r="B65" t="s">
        <v>536</v>
      </c>
      <c r="C65" t="s">
        <v>369</v>
      </c>
      <c r="D65">
        <v>41.7117</v>
      </c>
      <c r="E65">
        <v>-121.5068</v>
      </c>
      <c r="F65" t="s">
        <v>450</v>
      </c>
      <c r="G65">
        <v>41.76</v>
      </c>
      <c r="H65">
        <v>-121.52</v>
      </c>
    </row>
    <row r="66" spans="1:8" x14ac:dyDescent="0.25">
      <c r="A66" t="s">
        <v>539</v>
      </c>
      <c r="B66" t="s">
        <v>538</v>
      </c>
      <c r="C66" t="s">
        <v>369</v>
      </c>
      <c r="D66">
        <v>41.7117</v>
      </c>
      <c r="E66">
        <v>-121.5068</v>
      </c>
      <c r="F66" t="s">
        <v>450</v>
      </c>
      <c r="G66">
        <v>41.31</v>
      </c>
      <c r="H66">
        <v>-120.2</v>
      </c>
    </row>
    <row r="67" spans="1:8" x14ac:dyDescent="0.25">
      <c r="A67" t="s">
        <v>541</v>
      </c>
      <c r="B67" t="s">
        <v>540</v>
      </c>
      <c r="C67" t="s">
        <v>371</v>
      </c>
      <c r="D67">
        <v>40.5398</v>
      </c>
      <c r="E67">
        <v>-121.57680000000001</v>
      </c>
      <c r="F67" t="s">
        <v>450</v>
      </c>
      <c r="G67">
        <v>40.49</v>
      </c>
      <c r="H67">
        <v>-121.21</v>
      </c>
    </row>
    <row r="68" spans="1:8" x14ac:dyDescent="0.25">
      <c r="A68" t="s">
        <v>543</v>
      </c>
      <c r="B68" t="s">
        <v>542</v>
      </c>
      <c r="C68" t="s">
        <v>371</v>
      </c>
      <c r="D68">
        <v>40.5398</v>
      </c>
      <c r="E68">
        <v>-121.57680000000001</v>
      </c>
      <c r="F68" t="s">
        <v>450</v>
      </c>
      <c r="G68">
        <v>40.49</v>
      </c>
      <c r="H68">
        <v>-121.41</v>
      </c>
    </row>
    <row r="69" spans="1:8" x14ac:dyDescent="0.25">
      <c r="A69" t="s">
        <v>545</v>
      </c>
      <c r="B69" t="s">
        <v>544</v>
      </c>
      <c r="C69" t="s">
        <v>371</v>
      </c>
      <c r="D69">
        <v>40.5398</v>
      </c>
      <c r="E69">
        <v>-121.57680000000001</v>
      </c>
      <c r="F69" t="s">
        <v>450</v>
      </c>
      <c r="G69">
        <v>40.700000000000003</v>
      </c>
      <c r="H69">
        <v>-121.58</v>
      </c>
    </row>
    <row r="70" spans="1:8" x14ac:dyDescent="0.25">
      <c r="A70" t="s">
        <v>84</v>
      </c>
      <c r="B70" t="s">
        <v>85</v>
      </c>
      <c r="C70" t="s">
        <v>87</v>
      </c>
      <c r="D70">
        <v>35.972299999999997</v>
      </c>
      <c r="E70">
        <v>-81.933099999999996</v>
      </c>
      <c r="F70" t="s">
        <v>86</v>
      </c>
      <c r="G70">
        <v>35.880000000000003</v>
      </c>
      <c r="H70">
        <v>-81.900000000000006</v>
      </c>
    </row>
    <row r="71" spans="1:8" x14ac:dyDescent="0.25">
      <c r="A71" t="s">
        <v>547</v>
      </c>
      <c r="B71" t="s">
        <v>546</v>
      </c>
      <c r="C71" t="s">
        <v>374</v>
      </c>
      <c r="D71">
        <v>48.6419</v>
      </c>
      <c r="E71">
        <v>-102.40219999999999</v>
      </c>
      <c r="F71" t="s">
        <v>151</v>
      </c>
      <c r="G71">
        <v>48.59</v>
      </c>
      <c r="H71">
        <v>-102.46</v>
      </c>
    </row>
    <row r="72" spans="1:8" x14ac:dyDescent="0.25">
      <c r="A72" t="s">
        <v>548</v>
      </c>
      <c r="B72" t="s">
        <v>293</v>
      </c>
      <c r="C72" t="s">
        <v>375</v>
      </c>
      <c r="D72">
        <v>43.148200000000003</v>
      </c>
      <c r="E72">
        <v>-73.126800000000003</v>
      </c>
      <c r="F72" t="s">
        <v>301</v>
      </c>
      <c r="G72">
        <v>43.13</v>
      </c>
      <c r="H72">
        <v>-73.02</v>
      </c>
    </row>
    <row r="73" spans="1:8" x14ac:dyDescent="0.25">
      <c r="A73" t="s">
        <v>290</v>
      </c>
      <c r="B73" t="s">
        <v>549</v>
      </c>
      <c r="C73" t="s">
        <v>377</v>
      </c>
      <c r="D73">
        <v>42.953000000000003</v>
      </c>
      <c r="E73">
        <v>-72.910300000000007</v>
      </c>
      <c r="F73" t="s">
        <v>301</v>
      </c>
      <c r="G73">
        <v>43.13</v>
      </c>
      <c r="H73">
        <v>-73.02</v>
      </c>
    </row>
    <row r="74" spans="1:8" x14ac:dyDescent="0.25">
      <c r="A74" t="s">
        <v>90</v>
      </c>
      <c r="B74" t="s">
        <v>91</v>
      </c>
      <c r="C74" t="s">
        <v>93</v>
      </c>
      <c r="D74">
        <v>37.131799999999998</v>
      </c>
      <c r="E74">
        <v>-86.147900000000007</v>
      </c>
      <c r="F74" t="s">
        <v>92</v>
      </c>
      <c r="G74">
        <v>37.200000000000003</v>
      </c>
      <c r="H74">
        <v>-86.15</v>
      </c>
    </row>
    <row r="75" spans="1:8" x14ac:dyDescent="0.25">
      <c r="A75" t="s">
        <v>94</v>
      </c>
      <c r="B75" t="s">
        <v>95</v>
      </c>
      <c r="C75" t="s">
        <v>96</v>
      </c>
      <c r="D75">
        <v>48.487099999999998</v>
      </c>
      <c r="E75">
        <v>-104.4757</v>
      </c>
      <c r="F75" t="s">
        <v>4</v>
      </c>
      <c r="G75">
        <v>48.49</v>
      </c>
      <c r="H75">
        <v>-104.35</v>
      </c>
    </row>
    <row r="76" spans="1:8" x14ac:dyDescent="0.25">
      <c r="A76" t="s">
        <v>551</v>
      </c>
      <c r="B76" t="s">
        <v>550</v>
      </c>
      <c r="C76" t="s">
        <v>381</v>
      </c>
      <c r="D76">
        <v>37.198399999999999</v>
      </c>
      <c r="E76">
        <v>-108.4907</v>
      </c>
      <c r="F76" t="s">
        <v>17</v>
      </c>
      <c r="G76">
        <v>37.25</v>
      </c>
      <c r="H76">
        <v>-108.45</v>
      </c>
    </row>
    <row r="77" spans="1:8" x14ac:dyDescent="0.25">
      <c r="A77" t="s">
        <v>97</v>
      </c>
      <c r="B77" t="s">
        <v>98</v>
      </c>
      <c r="C77" t="s">
        <v>99</v>
      </c>
      <c r="D77">
        <v>36.971699999999998</v>
      </c>
      <c r="E77">
        <v>-90.143199999999993</v>
      </c>
      <c r="F77" t="s">
        <v>72</v>
      </c>
      <c r="G77">
        <v>37</v>
      </c>
      <c r="H77">
        <v>-90.19</v>
      </c>
    </row>
    <row r="78" spans="1:8" x14ac:dyDescent="0.25">
      <c r="A78" t="s">
        <v>553</v>
      </c>
      <c r="B78" t="s">
        <v>552</v>
      </c>
      <c r="C78" t="s">
        <v>383</v>
      </c>
      <c r="D78">
        <v>45.288800000000002</v>
      </c>
      <c r="E78">
        <v>-121.7837</v>
      </c>
      <c r="F78" t="s">
        <v>486</v>
      </c>
      <c r="G78">
        <v>45.37</v>
      </c>
      <c r="H78">
        <v>-121.73</v>
      </c>
    </row>
    <row r="79" spans="1:8" x14ac:dyDescent="0.25">
      <c r="A79" t="s">
        <v>555</v>
      </c>
      <c r="B79" t="s">
        <v>554</v>
      </c>
      <c r="C79" t="s">
        <v>385</v>
      </c>
      <c r="D79">
        <v>47.122199999999999</v>
      </c>
      <c r="E79">
        <v>-113.1544</v>
      </c>
      <c r="F79" t="s">
        <v>4</v>
      </c>
      <c r="G79">
        <v>47.68</v>
      </c>
      <c r="H79">
        <v>-113.23</v>
      </c>
    </row>
    <row r="80" spans="1:8" x14ac:dyDescent="0.25">
      <c r="A80" t="s">
        <v>557</v>
      </c>
      <c r="B80" t="s">
        <v>556</v>
      </c>
      <c r="C80" t="s">
        <v>385</v>
      </c>
      <c r="D80">
        <v>47.122199999999999</v>
      </c>
      <c r="E80">
        <v>-113.1544</v>
      </c>
      <c r="F80" t="s">
        <v>4</v>
      </c>
      <c r="G80">
        <v>47.48</v>
      </c>
      <c r="H80">
        <v>-113.87</v>
      </c>
    </row>
    <row r="81" spans="1:8" x14ac:dyDescent="0.25">
      <c r="A81" t="s">
        <v>559</v>
      </c>
      <c r="B81" t="s">
        <v>558</v>
      </c>
      <c r="C81" t="s">
        <v>385</v>
      </c>
      <c r="D81">
        <v>47.122199999999999</v>
      </c>
      <c r="E81">
        <v>-113.1544</v>
      </c>
      <c r="F81" t="s">
        <v>4</v>
      </c>
      <c r="G81">
        <v>47.16</v>
      </c>
      <c r="H81">
        <v>-112.74</v>
      </c>
    </row>
    <row r="82" spans="1:8" x14ac:dyDescent="0.25">
      <c r="A82" t="s">
        <v>100</v>
      </c>
      <c r="B82" t="s">
        <v>101</v>
      </c>
      <c r="C82" t="s">
        <v>102</v>
      </c>
      <c r="D82">
        <v>45.125900000000001</v>
      </c>
      <c r="E82">
        <v>-67.266099999999994</v>
      </c>
      <c r="F82" t="s">
        <v>2</v>
      </c>
      <c r="G82">
        <v>45.09</v>
      </c>
      <c r="H82">
        <v>-67.290000000000006</v>
      </c>
    </row>
    <row r="83" spans="1:8" x14ac:dyDescent="0.25">
      <c r="A83" t="s">
        <v>118</v>
      </c>
      <c r="B83" t="s">
        <v>119</v>
      </c>
      <c r="C83" t="s">
        <v>102</v>
      </c>
      <c r="D83">
        <v>45.125900000000001</v>
      </c>
      <c r="E83">
        <v>-67.266099999999994</v>
      </c>
      <c r="F83" t="s">
        <v>2</v>
      </c>
      <c r="G83">
        <v>44.85</v>
      </c>
      <c r="H83">
        <v>-66.94</v>
      </c>
    </row>
    <row r="84" spans="1:8" x14ac:dyDescent="0.25">
      <c r="A84" t="s">
        <v>561</v>
      </c>
      <c r="B84" t="s">
        <v>560</v>
      </c>
      <c r="C84" t="s">
        <v>386</v>
      </c>
      <c r="D84">
        <v>46.758299999999998</v>
      </c>
      <c r="E84">
        <v>-122.12439999999999</v>
      </c>
      <c r="F84" t="s">
        <v>562</v>
      </c>
      <c r="G84">
        <v>46.86</v>
      </c>
      <c r="H84">
        <v>-121.72</v>
      </c>
    </row>
    <row r="85" spans="1:8" x14ac:dyDescent="0.25">
      <c r="A85" t="s">
        <v>103</v>
      </c>
      <c r="B85" t="s">
        <v>104</v>
      </c>
      <c r="C85" t="s">
        <v>105</v>
      </c>
      <c r="D85">
        <v>40.5383</v>
      </c>
      <c r="E85">
        <v>-106.67659999999999</v>
      </c>
      <c r="F85" t="s">
        <v>17</v>
      </c>
      <c r="G85">
        <v>40.75</v>
      </c>
      <c r="H85">
        <v>-106.68</v>
      </c>
    </row>
    <row r="86" spans="1:8" x14ac:dyDescent="0.25">
      <c r="A86" t="s">
        <v>116</v>
      </c>
      <c r="B86" t="s">
        <v>117</v>
      </c>
      <c r="C86" t="s">
        <v>105</v>
      </c>
      <c r="D86">
        <v>40.5383</v>
      </c>
      <c r="E86">
        <v>-106.67659999999999</v>
      </c>
      <c r="F86" t="s">
        <v>17</v>
      </c>
      <c r="G86">
        <v>40.69</v>
      </c>
      <c r="H86">
        <v>-105.95</v>
      </c>
    </row>
    <row r="87" spans="1:8" x14ac:dyDescent="0.25">
      <c r="A87" t="s">
        <v>564</v>
      </c>
      <c r="B87" t="s">
        <v>563</v>
      </c>
      <c r="C87" t="s">
        <v>389</v>
      </c>
      <c r="D87">
        <v>44.744799999999998</v>
      </c>
      <c r="E87">
        <v>-109.38160000000001</v>
      </c>
      <c r="F87" t="s">
        <v>467</v>
      </c>
      <c r="G87">
        <v>44.74</v>
      </c>
      <c r="H87">
        <v>-109.8</v>
      </c>
    </row>
    <row r="88" spans="1:8" x14ac:dyDescent="0.25">
      <c r="A88" t="s">
        <v>566</v>
      </c>
      <c r="B88" t="s">
        <v>565</v>
      </c>
      <c r="C88" t="s">
        <v>389</v>
      </c>
      <c r="D88">
        <v>44.744799999999998</v>
      </c>
      <c r="E88">
        <v>-109.38160000000001</v>
      </c>
      <c r="F88" t="s">
        <v>467</v>
      </c>
      <c r="G88">
        <v>44.1</v>
      </c>
      <c r="H88">
        <v>-109.57</v>
      </c>
    </row>
    <row r="89" spans="1:8" x14ac:dyDescent="0.25">
      <c r="A89" t="s">
        <v>568</v>
      </c>
      <c r="B89" t="s">
        <v>567</v>
      </c>
      <c r="C89" t="s">
        <v>390</v>
      </c>
      <c r="D89">
        <v>48.7316</v>
      </c>
      <c r="E89">
        <v>-121.0646</v>
      </c>
      <c r="F89" t="s">
        <v>562</v>
      </c>
      <c r="G89">
        <v>48.21</v>
      </c>
      <c r="H89">
        <v>-121</v>
      </c>
    </row>
    <row r="90" spans="1:8" x14ac:dyDescent="0.25">
      <c r="A90" t="s">
        <v>570</v>
      </c>
      <c r="B90" t="s">
        <v>569</v>
      </c>
      <c r="C90" t="s">
        <v>390</v>
      </c>
      <c r="D90">
        <v>48.7316</v>
      </c>
      <c r="E90">
        <v>-121.0646</v>
      </c>
      <c r="F90" t="s">
        <v>562</v>
      </c>
      <c r="G90">
        <v>48.83</v>
      </c>
      <c r="H90">
        <v>-121.35</v>
      </c>
    </row>
    <row r="91" spans="1:8" x14ac:dyDescent="0.25">
      <c r="A91" t="s">
        <v>106</v>
      </c>
      <c r="B91" t="s">
        <v>107</v>
      </c>
      <c r="C91" t="s">
        <v>108</v>
      </c>
      <c r="D91">
        <v>30.740500000000001</v>
      </c>
      <c r="E91">
        <v>-82.128299999999996</v>
      </c>
      <c r="F91" t="s">
        <v>42</v>
      </c>
      <c r="G91">
        <v>30.82</v>
      </c>
      <c r="H91">
        <v>-82.33</v>
      </c>
    </row>
    <row r="92" spans="1:8" x14ac:dyDescent="0.25">
      <c r="A92" t="s">
        <v>173</v>
      </c>
      <c r="B92" t="s">
        <v>174</v>
      </c>
      <c r="C92" t="s">
        <v>108</v>
      </c>
      <c r="D92">
        <v>30.740500000000001</v>
      </c>
      <c r="E92">
        <v>-82.128299999999996</v>
      </c>
      <c r="F92" t="s">
        <v>42</v>
      </c>
      <c r="G92">
        <v>31.33</v>
      </c>
      <c r="H92">
        <v>-81.3</v>
      </c>
    </row>
    <row r="93" spans="1:8" x14ac:dyDescent="0.25">
      <c r="A93" t="s">
        <v>572</v>
      </c>
      <c r="B93" t="s">
        <v>571</v>
      </c>
      <c r="C93" t="s">
        <v>392</v>
      </c>
      <c r="D93">
        <v>48.006500000000003</v>
      </c>
      <c r="E93">
        <v>-122.9727</v>
      </c>
      <c r="F93" t="s">
        <v>562</v>
      </c>
      <c r="G93">
        <v>47.77</v>
      </c>
      <c r="H93">
        <v>-123.74</v>
      </c>
    </row>
    <row r="94" spans="1:8" x14ac:dyDescent="0.25">
      <c r="A94" t="s">
        <v>574</v>
      </c>
      <c r="B94" t="s">
        <v>573</v>
      </c>
      <c r="C94" t="s">
        <v>395</v>
      </c>
      <c r="D94">
        <v>48.387700000000002</v>
      </c>
      <c r="E94">
        <v>-119.92749999999999</v>
      </c>
      <c r="F94" t="s">
        <v>562</v>
      </c>
      <c r="G94">
        <v>48.89</v>
      </c>
      <c r="H94">
        <v>-120.44</v>
      </c>
    </row>
    <row r="95" spans="1:8" x14ac:dyDescent="0.25">
      <c r="A95" t="s">
        <v>576</v>
      </c>
      <c r="B95" t="s">
        <v>575</v>
      </c>
      <c r="C95" t="s">
        <v>396</v>
      </c>
      <c r="D95">
        <v>35.0777</v>
      </c>
      <c r="E95">
        <v>-109.7692</v>
      </c>
      <c r="F95" t="s">
        <v>453</v>
      </c>
      <c r="G95">
        <v>34.99</v>
      </c>
      <c r="H95">
        <v>-109.79</v>
      </c>
    </row>
    <row r="96" spans="1:8" x14ac:dyDescent="0.25">
      <c r="A96" t="s">
        <v>578</v>
      </c>
      <c r="B96" t="s">
        <v>577</v>
      </c>
      <c r="C96" t="s">
        <v>399</v>
      </c>
      <c r="D96">
        <v>36.4833</v>
      </c>
      <c r="E96">
        <v>-121.1568</v>
      </c>
      <c r="F96" t="s">
        <v>450</v>
      </c>
      <c r="G96">
        <v>36.479999999999997</v>
      </c>
      <c r="H96">
        <v>-121.19</v>
      </c>
    </row>
    <row r="97" spans="1:8" x14ac:dyDescent="0.25">
      <c r="A97" t="s">
        <v>580</v>
      </c>
      <c r="B97" t="s">
        <v>579</v>
      </c>
      <c r="C97" t="s">
        <v>399</v>
      </c>
      <c r="D97">
        <v>36.4833</v>
      </c>
      <c r="E97">
        <v>-121.1568</v>
      </c>
      <c r="F97" t="s">
        <v>450</v>
      </c>
      <c r="G97">
        <v>36.21</v>
      </c>
      <c r="H97">
        <v>-121.6</v>
      </c>
    </row>
    <row r="98" spans="1:8" x14ac:dyDescent="0.25">
      <c r="A98" t="s">
        <v>582</v>
      </c>
      <c r="B98" t="s">
        <v>581</v>
      </c>
      <c r="C98" t="s">
        <v>401</v>
      </c>
      <c r="D98">
        <v>38.122399999999999</v>
      </c>
      <c r="E98">
        <v>-122.9085</v>
      </c>
      <c r="F98" t="s">
        <v>450</v>
      </c>
      <c r="G98">
        <v>38.06</v>
      </c>
      <c r="H98">
        <v>-122.9</v>
      </c>
    </row>
    <row r="99" spans="1:8" x14ac:dyDescent="0.25">
      <c r="A99" t="s">
        <v>584</v>
      </c>
      <c r="B99" t="s">
        <v>583</v>
      </c>
      <c r="C99" t="s">
        <v>407</v>
      </c>
      <c r="D99">
        <v>34.733899999999998</v>
      </c>
      <c r="E99">
        <v>-120.0074</v>
      </c>
      <c r="F99" t="s">
        <v>450</v>
      </c>
      <c r="G99">
        <v>34.76</v>
      </c>
      <c r="H99">
        <v>-119.81</v>
      </c>
    </row>
    <row r="100" spans="1:8" x14ac:dyDescent="0.25">
      <c r="A100" t="s">
        <v>586</v>
      </c>
      <c r="B100" t="s">
        <v>585</v>
      </c>
      <c r="C100" t="s">
        <v>408</v>
      </c>
      <c r="D100">
        <v>41.5608</v>
      </c>
      <c r="E100">
        <v>-124.0839</v>
      </c>
      <c r="F100" t="s">
        <v>450</v>
      </c>
      <c r="G100">
        <v>41.44</v>
      </c>
      <c r="H100">
        <v>-124.03</v>
      </c>
    </row>
    <row r="101" spans="1:8" x14ac:dyDescent="0.25">
      <c r="A101" t="s">
        <v>120</v>
      </c>
      <c r="B101" t="s">
        <v>121</v>
      </c>
      <c r="C101" t="s">
        <v>123</v>
      </c>
      <c r="D101">
        <v>32.941000000000003</v>
      </c>
      <c r="E101">
        <v>-79.657200000000003</v>
      </c>
      <c r="F101" t="s">
        <v>122</v>
      </c>
      <c r="G101">
        <v>32.99</v>
      </c>
      <c r="H101">
        <v>-79.489999999999995</v>
      </c>
    </row>
    <row r="102" spans="1:8" x14ac:dyDescent="0.25">
      <c r="A102" t="s">
        <v>124</v>
      </c>
      <c r="B102" t="s">
        <v>125</v>
      </c>
      <c r="C102" t="s">
        <v>126</v>
      </c>
      <c r="D102">
        <v>40.278300000000002</v>
      </c>
      <c r="E102">
        <v>-105.5457</v>
      </c>
      <c r="F102" t="s">
        <v>17</v>
      </c>
      <c r="G102">
        <v>40.35</v>
      </c>
      <c r="H102">
        <v>-105.7</v>
      </c>
    </row>
    <row r="103" spans="1:8" x14ac:dyDescent="0.25">
      <c r="A103" t="s">
        <v>127</v>
      </c>
      <c r="B103" t="s">
        <v>128</v>
      </c>
      <c r="C103" t="s">
        <v>129</v>
      </c>
      <c r="D103">
        <v>33.459800000000001</v>
      </c>
      <c r="E103">
        <v>-104.4042</v>
      </c>
      <c r="F103" t="s">
        <v>11</v>
      </c>
      <c r="G103">
        <v>33.6</v>
      </c>
      <c r="H103">
        <v>-104.41</v>
      </c>
    </row>
    <row r="104" spans="1:8" x14ac:dyDescent="0.25">
      <c r="A104" t="s">
        <v>588</v>
      </c>
      <c r="B104" t="s">
        <v>587</v>
      </c>
      <c r="C104" t="s">
        <v>410</v>
      </c>
      <c r="D104">
        <v>34.296900000000001</v>
      </c>
      <c r="E104">
        <v>-118.0282</v>
      </c>
      <c r="F104" t="s">
        <v>450</v>
      </c>
      <c r="G104">
        <v>34.24</v>
      </c>
      <c r="H104">
        <v>-117.59</v>
      </c>
    </row>
    <row r="105" spans="1:8" x14ac:dyDescent="0.25">
      <c r="A105" t="s">
        <v>590</v>
      </c>
      <c r="B105" t="s">
        <v>589</v>
      </c>
      <c r="C105" t="s">
        <v>410</v>
      </c>
      <c r="D105">
        <v>34.296900000000001</v>
      </c>
      <c r="E105">
        <v>-118.0282</v>
      </c>
      <c r="F105" t="s">
        <v>450</v>
      </c>
      <c r="G105">
        <v>34.270000000000003</v>
      </c>
      <c r="H105">
        <v>-117.94</v>
      </c>
    </row>
    <row r="106" spans="1:8" x14ac:dyDescent="0.25">
      <c r="A106" t="s">
        <v>592</v>
      </c>
      <c r="B106" t="s">
        <v>591</v>
      </c>
      <c r="C106" t="s">
        <v>411</v>
      </c>
      <c r="D106">
        <v>34.193899999999999</v>
      </c>
      <c r="E106">
        <v>-116.9132</v>
      </c>
      <c r="F106" t="s">
        <v>450</v>
      </c>
      <c r="G106">
        <v>34.119999999999997</v>
      </c>
      <c r="H106">
        <v>-116.84</v>
      </c>
    </row>
    <row r="107" spans="1:8" x14ac:dyDescent="0.25">
      <c r="A107" t="s">
        <v>594</v>
      </c>
      <c r="B107" t="s">
        <v>593</v>
      </c>
      <c r="C107" t="s">
        <v>411</v>
      </c>
      <c r="D107">
        <v>34.193899999999999</v>
      </c>
      <c r="E107">
        <v>-116.9132</v>
      </c>
      <c r="F107" t="s">
        <v>450</v>
      </c>
      <c r="G107">
        <v>33.75</v>
      </c>
      <c r="H107">
        <v>-116.64</v>
      </c>
    </row>
    <row r="108" spans="1:8" x14ac:dyDescent="0.25">
      <c r="A108" t="s">
        <v>596</v>
      </c>
      <c r="B108" t="s">
        <v>595</v>
      </c>
      <c r="C108" t="s">
        <v>412</v>
      </c>
      <c r="D108">
        <v>32.174599999999998</v>
      </c>
      <c r="E108">
        <v>-110.7371</v>
      </c>
      <c r="F108" t="s">
        <v>453</v>
      </c>
      <c r="G108">
        <v>32.17</v>
      </c>
      <c r="H108">
        <v>-110.61</v>
      </c>
    </row>
    <row r="109" spans="1:8" x14ac:dyDescent="0.25">
      <c r="A109" t="s">
        <v>130</v>
      </c>
      <c r="B109" t="s">
        <v>131</v>
      </c>
      <c r="C109" t="s">
        <v>132</v>
      </c>
      <c r="D109">
        <v>30.092600000000001</v>
      </c>
      <c r="E109">
        <v>-84.1614</v>
      </c>
      <c r="F109" t="s">
        <v>38</v>
      </c>
      <c r="G109">
        <v>30.11</v>
      </c>
      <c r="H109">
        <v>-84.15</v>
      </c>
    </row>
    <row r="110" spans="1:8" x14ac:dyDescent="0.25">
      <c r="A110" t="s">
        <v>133</v>
      </c>
      <c r="B110" t="s">
        <v>134</v>
      </c>
      <c r="C110" t="s">
        <v>135</v>
      </c>
      <c r="D110">
        <v>36.0139</v>
      </c>
      <c r="E110">
        <v>-106.8447</v>
      </c>
      <c r="F110" t="s">
        <v>11</v>
      </c>
      <c r="G110">
        <v>36.11</v>
      </c>
      <c r="H110">
        <v>-106.81</v>
      </c>
    </row>
    <row r="111" spans="1:8" x14ac:dyDescent="0.25">
      <c r="A111" t="s">
        <v>598</v>
      </c>
      <c r="B111" t="s">
        <v>597</v>
      </c>
      <c r="C111" t="s">
        <v>414</v>
      </c>
      <c r="D111">
        <v>44.170499999999997</v>
      </c>
      <c r="E111">
        <v>-114.9271</v>
      </c>
      <c r="F111" t="s">
        <v>44</v>
      </c>
      <c r="G111">
        <v>43.99</v>
      </c>
      <c r="H111">
        <v>-115.06</v>
      </c>
    </row>
    <row r="112" spans="1:8" x14ac:dyDescent="0.25">
      <c r="A112" t="s">
        <v>136</v>
      </c>
      <c r="B112" t="s">
        <v>137</v>
      </c>
      <c r="C112" t="s">
        <v>138</v>
      </c>
      <c r="D112">
        <v>46.288899999999998</v>
      </c>
      <c r="E112">
        <v>-85.950299999999999</v>
      </c>
      <c r="F112" t="s">
        <v>76</v>
      </c>
      <c r="G112">
        <v>46.25</v>
      </c>
      <c r="H112">
        <v>-86.09</v>
      </c>
    </row>
    <row r="113" spans="1:8" x14ac:dyDescent="0.25">
      <c r="A113" t="s">
        <v>600</v>
      </c>
      <c r="B113" t="s">
        <v>599</v>
      </c>
      <c r="C113" t="s">
        <v>415</v>
      </c>
      <c r="D113">
        <v>36.489400000000003</v>
      </c>
      <c r="E113">
        <v>-118.8291</v>
      </c>
      <c r="F113" t="s">
        <v>450</v>
      </c>
      <c r="G113">
        <v>36.92</v>
      </c>
      <c r="H113">
        <v>-118.61</v>
      </c>
    </row>
    <row r="114" spans="1:8" x14ac:dyDescent="0.25">
      <c r="A114" t="s">
        <v>602</v>
      </c>
      <c r="B114" t="s">
        <v>601</v>
      </c>
      <c r="C114" t="s">
        <v>415</v>
      </c>
      <c r="D114">
        <v>36.489400000000003</v>
      </c>
      <c r="E114">
        <v>-118.8291</v>
      </c>
      <c r="F114" t="s">
        <v>450</v>
      </c>
      <c r="G114">
        <v>36.51</v>
      </c>
      <c r="H114">
        <v>-118.56</v>
      </c>
    </row>
    <row r="115" spans="1:8" x14ac:dyDescent="0.25">
      <c r="A115" t="s">
        <v>139</v>
      </c>
      <c r="B115" t="s">
        <v>140</v>
      </c>
      <c r="C115" t="s">
        <v>141</v>
      </c>
      <c r="D115">
        <v>38.5229</v>
      </c>
      <c r="E115">
        <v>-78.434799999999996</v>
      </c>
      <c r="F115" t="s">
        <v>80</v>
      </c>
      <c r="G115">
        <v>38.47</v>
      </c>
      <c r="H115">
        <v>-78.489999999999995</v>
      </c>
    </row>
    <row r="116" spans="1:8" x14ac:dyDescent="0.25">
      <c r="A116" t="s">
        <v>178</v>
      </c>
      <c r="B116" t="s">
        <v>603</v>
      </c>
      <c r="C116" t="s">
        <v>417</v>
      </c>
      <c r="D116">
        <v>35.393700000000003</v>
      </c>
      <c r="E116">
        <v>-82.7744</v>
      </c>
      <c r="F116" t="s">
        <v>86</v>
      </c>
      <c r="G116">
        <v>35.380000000000003</v>
      </c>
      <c r="H116">
        <v>-82.85</v>
      </c>
    </row>
    <row r="117" spans="1:8" x14ac:dyDescent="0.25">
      <c r="A117" t="s">
        <v>605</v>
      </c>
      <c r="B117" t="s">
        <v>604</v>
      </c>
      <c r="C117" t="s">
        <v>418</v>
      </c>
      <c r="D117">
        <v>34.090800000000002</v>
      </c>
      <c r="E117">
        <v>-110.9421</v>
      </c>
      <c r="F117" t="s">
        <v>453</v>
      </c>
      <c r="G117">
        <v>33.85</v>
      </c>
      <c r="H117">
        <v>-110.9</v>
      </c>
    </row>
    <row r="118" spans="1:8" x14ac:dyDescent="0.25">
      <c r="A118" t="s">
        <v>607</v>
      </c>
      <c r="B118" t="s">
        <v>606</v>
      </c>
      <c r="C118" t="s">
        <v>420</v>
      </c>
      <c r="D118">
        <v>55.325499999999998</v>
      </c>
      <c r="E118">
        <v>-160.50630000000001</v>
      </c>
      <c r="F118" t="s">
        <v>497</v>
      </c>
      <c r="G118">
        <v>54.91</v>
      </c>
      <c r="H118">
        <v>-159.28</v>
      </c>
    </row>
    <row r="119" spans="1:8" x14ac:dyDescent="0.25">
      <c r="A119" t="s">
        <v>142</v>
      </c>
      <c r="B119" t="s">
        <v>143</v>
      </c>
      <c r="C119" t="s">
        <v>145</v>
      </c>
      <c r="D119">
        <v>34.343299999999999</v>
      </c>
      <c r="E119">
        <v>-87.338800000000006</v>
      </c>
      <c r="F119" t="s">
        <v>144</v>
      </c>
      <c r="G119">
        <v>34.32</v>
      </c>
      <c r="H119">
        <v>-87.44</v>
      </c>
    </row>
    <row r="120" spans="1:8" x14ac:dyDescent="0.25">
      <c r="A120" t="s">
        <v>609</v>
      </c>
      <c r="B120" t="s">
        <v>608</v>
      </c>
      <c r="C120" t="s">
        <v>421</v>
      </c>
      <c r="D120">
        <v>47.421999999999997</v>
      </c>
      <c r="E120">
        <v>-121.4259</v>
      </c>
      <c r="F120" t="s">
        <v>562</v>
      </c>
      <c r="G120">
        <v>47.55</v>
      </c>
      <c r="H120">
        <v>-121.16</v>
      </c>
    </row>
    <row r="121" spans="1:8" x14ac:dyDescent="0.25">
      <c r="A121" t="s">
        <v>611</v>
      </c>
      <c r="B121" t="s">
        <v>610</v>
      </c>
      <c r="C121" t="s">
        <v>422</v>
      </c>
      <c r="D121">
        <v>45.224899999999998</v>
      </c>
      <c r="E121">
        <v>-118.5129</v>
      </c>
      <c r="F121" t="s">
        <v>486</v>
      </c>
      <c r="G121">
        <v>45.22</v>
      </c>
      <c r="H121">
        <v>-117.37</v>
      </c>
    </row>
    <row r="122" spans="1:8" x14ac:dyDescent="0.25">
      <c r="A122" t="s">
        <v>613</v>
      </c>
      <c r="B122" t="s">
        <v>612</v>
      </c>
      <c r="C122" t="s">
        <v>422</v>
      </c>
      <c r="D122">
        <v>45.224899999999998</v>
      </c>
      <c r="E122">
        <v>-118.5129</v>
      </c>
      <c r="F122" t="s">
        <v>486</v>
      </c>
      <c r="G122">
        <v>44.29</v>
      </c>
      <c r="H122">
        <v>-118.74</v>
      </c>
    </row>
    <row r="123" spans="1:8" x14ac:dyDescent="0.25">
      <c r="A123" t="s">
        <v>615</v>
      </c>
      <c r="B123" t="s">
        <v>614</v>
      </c>
      <c r="C123" t="s">
        <v>424</v>
      </c>
      <c r="D123">
        <v>45.8598</v>
      </c>
      <c r="E123">
        <v>-114.0001</v>
      </c>
      <c r="F123" t="s">
        <v>4</v>
      </c>
      <c r="G123">
        <v>45.95</v>
      </c>
      <c r="H123">
        <v>-113.5</v>
      </c>
    </row>
    <row r="124" spans="1:8" x14ac:dyDescent="0.25">
      <c r="A124" t="s">
        <v>617</v>
      </c>
      <c r="B124" t="s">
        <v>616</v>
      </c>
      <c r="C124" t="s">
        <v>424</v>
      </c>
      <c r="D124">
        <v>45.8598</v>
      </c>
      <c r="E124">
        <v>-114.0001</v>
      </c>
      <c r="F124" t="s">
        <v>4</v>
      </c>
      <c r="G124">
        <v>46.12</v>
      </c>
      <c r="H124">
        <v>-114.86</v>
      </c>
    </row>
    <row r="125" spans="1:8" x14ac:dyDescent="0.25">
      <c r="A125" t="s">
        <v>146</v>
      </c>
      <c r="B125" t="s">
        <v>147</v>
      </c>
      <c r="C125" t="s">
        <v>148</v>
      </c>
      <c r="D125">
        <v>35.451000000000001</v>
      </c>
      <c r="E125">
        <v>-76.207499999999996</v>
      </c>
      <c r="F125" t="s">
        <v>86</v>
      </c>
      <c r="G125">
        <v>35.39</v>
      </c>
      <c r="H125">
        <v>-76.39</v>
      </c>
    </row>
    <row r="126" spans="1:8" x14ac:dyDescent="0.25">
      <c r="A126" t="s">
        <v>619</v>
      </c>
      <c r="B126" t="s">
        <v>618</v>
      </c>
      <c r="C126" t="s">
        <v>425</v>
      </c>
      <c r="D126">
        <v>35.140599999999999</v>
      </c>
      <c r="E126">
        <v>-111.9692</v>
      </c>
      <c r="F126" t="s">
        <v>453</v>
      </c>
      <c r="G126">
        <v>35.01</v>
      </c>
      <c r="H126">
        <v>-112.09</v>
      </c>
    </row>
    <row r="127" spans="1:8" x14ac:dyDescent="0.25">
      <c r="A127" t="s">
        <v>620</v>
      </c>
      <c r="B127" t="s">
        <v>621</v>
      </c>
      <c r="C127" t="s">
        <v>620</v>
      </c>
      <c r="D127">
        <v>35.163899999999998</v>
      </c>
      <c r="E127">
        <v>-111.9823</v>
      </c>
      <c r="F127" t="s">
        <v>453</v>
      </c>
      <c r="G127">
        <v>35.01</v>
      </c>
      <c r="H127">
        <v>-112.09</v>
      </c>
    </row>
    <row r="128" spans="1:8" x14ac:dyDescent="0.25">
      <c r="A128" t="s">
        <v>149</v>
      </c>
      <c r="B128" t="s">
        <v>150</v>
      </c>
      <c r="C128" t="s">
        <v>152</v>
      </c>
      <c r="D128">
        <v>46.894799999999996</v>
      </c>
      <c r="E128">
        <v>-103.3777</v>
      </c>
      <c r="F128" t="s">
        <v>151</v>
      </c>
      <c r="G128">
        <v>46.96</v>
      </c>
      <c r="H128">
        <v>-103.46</v>
      </c>
    </row>
    <row r="129" spans="1:8" x14ac:dyDescent="0.25">
      <c r="A129" t="s">
        <v>623</v>
      </c>
      <c r="B129" t="s">
        <v>622</v>
      </c>
      <c r="C129" t="s">
        <v>428</v>
      </c>
      <c r="D129">
        <v>44.290999999999997</v>
      </c>
      <c r="E129">
        <v>-122.04340000000001</v>
      </c>
      <c r="F129" t="s">
        <v>486</v>
      </c>
      <c r="G129">
        <v>44.61</v>
      </c>
      <c r="H129">
        <v>-121.84</v>
      </c>
    </row>
    <row r="130" spans="1:8" x14ac:dyDescent="0.25">
      <c r="A130" t="s">
        <v>625</v>
      </c>
      <c r="B130" t="s">
        <v>624</v>
      </c>
      <c r="C130" t="s">
        <v>428</v>
      </c>
      <c r="D130">
        <v>44.290999999999997</v>
      </c>
      <c r="E130">
        <v>-122.04340000000001</v>
      </c>
      <c r="F130" t="s">
        <v>486</v>
      </c>
      <c r="G130">
        <v>44.3</v>
      </c>
      <c r="H130">
        <v>-121.88</v>
      </c>
    </row>
    <row r="131" spans="1:8" x14ac:dyDescent="0.25">
      <c r="A131" t="s">
        <v>627</v>
      </c>
      <c r="B131" t="s">
        <v>626</v>
      </c>
      <c r="C131" t="s">
        <v>428</v>
      </c>
      <c r="D131">
        <v>44.290999999999997</v>
      </c>
      <c r="E131">
        <v>-122.04340000000001</v>
      </c>
      <c r="F131" t="s">
        <v>486</v>
      </c>
      <c r="G131">
        <v>44.04</v>
      </c>
      <c r="H131">
        <v>-121.91</v>
      </c>
    </row>
    <row r="132" spans="1:8" x14ac:dyDescent="0.25">
      <c r="A132" t="s">
        <v>629</v>
      </c>
      <c r="B132" t="s">
        <v>628</v>
      </c>
      <c r="C132" t="s">
        <v>429</v>
      </c>
      <c r="D132">
        <v>33.654800000000002</v>
      </c>
      <c r="E132">
        <v>-111.10680000000001</v>
      </c>
      <c r="F132" t="s">
        <v>453</v>
      </c>
      <c r="G132">
        <v>33.5</v>
      </c>
      <c r="H132">
        <v>-111.27</v>
      </c>
    </row>
    <row r="133" spans="1:8" x14ac:dyDescent="0.25">
      <c r="A133" t="s">
        <v>631</v>
      </c>
      <c r="B133" t="s">
        <v>630</v>
      </c>
      <c r="C133" t="s">
        <v>431</v>
      </c>
      <c r="D133">
        <v>40.7864</v>
      </c>
      <c r="E133">
        <v>-122.80459999999999</v>
      </c>
      <c r="F133" t="s">
        <v>450</v>
      </c>
      <c r="G133">
        <v>41.51</v>
      </c>
      <c r="H133">
        <v>-123.21</v>
      </c>
    </row>
    <row r="134" spans="1:8" x14ac:dyDescent="0.25">
      <c r="A134" t="s">
        <v>633</v>
      </c>
      <c r="B134" t="s">
        <v>632</v>
      </c>
      <c r="C134" t="s">
        <v>431</v>
      </c>
      <c r="D134">
        <v>40.7864</v>
      </c>
      <c r="E134">
        <v>-122.80459999999999</v>
      </c>
      <c r="F134" t="s">
        <v>450</v>
      </c>
      <c r="G134">
        <v>40.090000000000003</v>
      </c>
      <c r="H134">
        <v>-122.96</v>
      </c>
    </row>
    <row r="135" spans="1:8" x14ac:dyDescent="0.25">
      <c r="A135" t="s">
        <v>635</v>
      </c>
      <c r="B135" t="s">
        <v>634</v>
      </c>
      <c r="C135" t="s">
        <v>432</v>
      </c>
      <c r="D135">
        <v>59.9925</v>
      </c>
      <c r="E135">
        <v>-152.66560000000001</v>
      </c>
      <c r="F135" t="s">
        <v>497</v>
      </c>
      <c r="G135">
        <v>60.14</v>
      </c>
      <c r="H135">
        <v>-152.61000000000001</v>
      </c>
    </row>
    <row r="136" spans="1:8" x14ac:dyDescent="0.25">
      <c r="A136" t="s">
        <v>638</v>
      </c>
      <c r="B136" t="s">
        <v>637</v>
      </c>
      <c r="C136" t="s">
        <v>636</v>
      </c>
      <c r="D136">
        <v>60.012315000000001</v>
      </c>
      <c r="E136">
        <v>-15.711499999999999</v>
      </c>
      <c r="F136" t="s">
        <v>497</v>
      </c>
      <c r="G136">
        <v>60.14</v>
      </c>
      <c r="H136">
        <v>-152.61000000000001</v>
      </c>
    </row>
    <row r="137" spans="1:8" x14ac:dyDescent="0.25">
      <c r="A137" t="s">
        <v>153</v>
      </c>
      <c r="B137" t="s">
        <v>154</v>
      </c>
      <c r="C137" t="s">
        <v>155</v>
      </c>
      <c r="D137">
        <v>47.582299999999996</v>
      </c>
      <c r="E137">
        <v>-108.7196</v>
      </c>
      <c r="F137" t="s">
        <v>4</v>
      </c>
      <c r="G137">
        <v>47.54</v>
      </c>
      <c r="H137">
        <v>-107.89</v>
      </c>
    </row>
    <row r="138" spans="1:8" x14ac:dyDescent="0.25">
      <c r="A138" t="s">
        <v>156</v>
      </c>
      <c r="B138" t="s">
        <v>157</v>
      </c>
      <c r="C138" t="s">
        <v>158</v>
      </c>
      <c r="D138">
        <v>35.825800000000001</v>
      </c>
      <c r="E138">
        <v>-93.203000000000003</v>
      </c>
      <c r="F138" t="s">
        <v>31</v>
      </c>
      <c r="G138">
        <v>36.17</v>
      </c>
      <c r="H138">
        <v>-92.41</v>
      </c>
    </row>
    <row r="139" spans="1:8" x14ac:dyDescent="0.25">
      <c r="A139" t="s">
        <v>640</v>
      </c>
      <c r="B139" t="s">
        <v>639</v>
      </c>
      <c r="C139" t="s">
        <v>433</v>
      </c>
      <c r="D139">
        <v>18.336300000000001</v>
      </c>
      <c r="E139">
        <v>-64.796199999999999</v>
      </c>
      <c r="F139" t="s">
        <v>641</v>
      </c>
      <c r="G139">
        <v>18.350000000000001</v>
      </c>
      <c r="H139">
        <v>-64.739999999999995</v>
      </c>
    </row>
    <row r="140" spans="1:8" x14ac:dyDescent="0.25">
      <c r="A140" t="s">
        <v>643</v>
      </c>
      <c r="B140" t="s">
        <v>642</v>
      </c>
      <c r="C140" t="s">
        <v>435</v>
      </c>
      <c r="D140">
        <v>48.412599999999998</v>
      </c>
      <c r="E140">
        <v>-92.828599999999994</v>
      </c>
      <c r="F140" t="s">
        <v>23</v>
      </c>
      <c r="G140">
        <v>48.47</v>
      </c>
      <c r="H140">
        <v>-92.8</v>
      </c>
    </row>
    <row r="141" spans="1:8" x14ac:dyDescent="0.25">
      <c r="A141" t="s">
        <v>645</v>
      </c>
      <c r="B141" t="s">
        <v>644</v>
      </c>
      <c r="C141" t="s">
        <v>437</v>
      </c>
      <c r="D141">
        <v>37.659399999999998</v>
      </c>
      <c r="E141">
        <v>-107.79989999999999</v>
      </c>
      <c r="F141" t="s">
        <v>17</v>
      </c>
      <c r="G141">
        <v>38.57</v>
      </c>
      <c r="H141">
        <v>-107.75</v>
      </c>
    </row>
    <row r="142" spans="1:8" x14ac:dyDescent="0.25">
      <c r="A142" t="s">
        <v>647</v>
      </c>
      <c r="B142" t="s">
        <v>646</v>
      </c>
      <c r="C142" t="s">
        <v>437</v>
      </c>
      <c r="D142">
        <v>37.659399999999998</v>
      </c>
      <c r="E142">
        <v>-107.79989999999999</v>
      </c>
      <c r="F142" t="s">
        <v>17</v>
      </c>
      <c r="G142">
        <v>37.950000000000003</v>
      </c>
      <c r="H142">
        <v>-106.83</v>
      </c>
    </row>
    <row r="143" spans="1:8" x14ac:dyDescent="0.25">
      <c r="A143" t="s">
        <v>649</v>
      </c>
      <c r="B143" t="s">
        <v>648</v>
      </c>
      <c r="C143" t="s">
        <v>437</v>
      </c>
      <c r="D143">
        <v>37.659399999999998</v>
      </c>
      <c r="E143">
        <v>-107.79989999999999</v>
      </c>
      <c r="F143" t="s">
        <v>17</v>
      </c>
      <c r="G143">
        <v>37.61</v>
      </c>
      <c r="H143">
        <v>-107.25</v>
      </c>
    </row>
    <row r="144" spans="1:8" x14ac:dyDescent="0.25">
      <c r="A144" t="s">
        <v>161</v>
      </c>
      <c r="B144" t="s">
        <v>162</v>
      </c>
      <c r="C144" t="s">
        <v>163</v>
      </c>
      <c r="D144">
        <v>33.468699999999998</v>
      </c>
      <c r="E144">
        <v>-105.53489999999999</v>
      </c>
      <c r="F144" t="s">
        <v>11</v>
      </c>
      <c r="G144">
        <v>33.479999999999997</v>
      </c>
      <c r="H144">
        <v>-105.85</v>
      </c>
    </row>
    <row r="145" spans="1:8" x14ac:dyDescent="0.25">
      <c r="A145" t="s">
        <v>651</v>
      </c>
      <c r="B145" t="s">
        <v>650</v>
      </c>
      <c r="C145" t="s">
        <v>438</v>
      </c>
      <c r="D145">
        <v>46.624299999999998</v>
      </c>
      <c r="E145">
        <v>-121.38809999999999</v>
      </c>
      <c r="F145" t="s">
        <v>562</v>
      </c>
      <c r="G145">
        <v>46.52</v>
      </c>
      <c r="H145">
        <v>-121.47</v>
      </c>
    </row>
    <row r="146" spans="1:8" x14ac:dyDescent="0.25">
      <c r="A146" t="s">
        <v>653</v>
      </c>
      <c r="B146" t="s">
        <v>652</v>
      </c>
      <c r="C146" t="s">
        <v>438</v>
      </c>
      <c r="D146">
        <v>46.624299999999998</v>
      </c>
      <c r="E146">
        <v>-121.38809999999999</v>
      </c>
      <c r="F146" t="s">
        <v>562</v>
      </c>
      <c r="G146">
        <v>46.2</v>
      </c>
      <c r="H146">
        <v>-121.49</v>
      </c>
    </row>
    <row r="147" spans="1:8" x14ac:dyDescent="0.25">
      <c r="A147" t="s">
        <v>111</v>
      </c>
      <c r="B147" t="s">
        <v>112</v>
      </c>
      <c r="C147" t="s">
        <v>113</v>
      </c>
      <c r="D147">
        <v>36.5854</v>
      </c>
      <c r="E147">
        <v>-105.452</v>
      </c>
      <c r="F147" t="s">
        <v>11</v>
      </c>
      <c r="G147">
        <v>35.9</v>
      </c>
      <c r="H147">
        <v>-105.62</v>
      </c>
    </row>
    <row r="148" spans="1:8" x14ac:dyDescent="0.25">
      <c r="A148" t="s">
        <v>164</v>
      </c>
      <c r="B148" t="s">
        <v>165</v>
      </c>
      <c r="C148" t="s">
        <v>113</v>
      </c>
      <c r="D148">
        <v>36.5854</v>
      </c>
      <c r="E148">
        <v>-105.452</v>
      </c>
      <c r="F148" t="s">
        <v>11</v>
      </c>
      <c r="G148">
        <v>36.57</v>
      </c>
      <c r="H148">
        <v>-105.4</v>
      </c>
    </row>
    <row r="149" spans="1:8" x14ac:dyDescent="0.25">
      <c r="A149" t="s">
        <v>49</v>
      </c>
      <c r="B149" t="s">
        <v>50</v>
      </c>
      <c r="C149" t="s">
        <v>51</v>
      </c>
      <c r="D149">
        <v>39.153599999999997</v>
      </c>
      <c r="E149">
        <v>-106.82089999999999</v>
      </c>
      <c r="F149" t="s">
        <v>17</v>
      </c>
      <c r="G149">
        <v>39.67</v>
      </c>
      <c r="H149">
        <v>-106.29</v>
      </c>
    </row>
    <row r="150" spans="1:8" x14ac:dyDescent="0.25">
      <c r="A150" t="s">
        <v>55</v>
      </c>
      <c r="B150" t="s">
        <v>56</v>
      </c>
      <c r="C150" t="s">
        <v>51</v>
      </c>
      <c r="D150">
        <v>39.153599999999997</v>
      </c>
      <c r="E150">
        <v>-106.82089999999999</v>
      </c>
      <c r="F150" t="s">
        <v>17</v>
      </c>
      <c r="G150">
        <v>39.950000000000003</v>
      </c>
      <c r="H150">
        <v>-107.3</v>
      </c>
    </row>
    <row r="151" spans="1:8" x14ac:dyDescent="0.25">
      <c r="A151" t="s">
        <v>88</v>
      </c>
      <c r="B151" t="s">
        <v>89</v>
      </c>
      <c r="C151" t="s">
        <v>51</v>
      </c>
      <c r="D151">
        <v>39.153599999999997</v>
      </c>
      <c r="E151">
        <v>-106.82089999999999</v>
      </c>
      <c r="F151" t="s">
        <v>17</v>
      </c>
      <c r="G151">
        <v>39.1</v>
      </c>
      <c r="H151">
        <v>-107.02</v>
      </c>
    </row>
    <row r="152" spans="1:8" x14ac:dyDescent="0.25">
      <c r="A152" t="s">
        <v>159</v>
      </c>
      <c r="B152" t="s">
        <v>160</v>
      </c>
      <c r="C152" t="s">
        <v>51</v>
      </c>
      <c r="D152">
        <v>39.153599999999997</v>
      </c>
      <c r="E152">
        <v>-106.82089999999999</v>
      </c>
      <c r="F152" t="s">
        <v>17</v>
      </c>
      <c r="G152">
        <v>38.75</v>
      </c>
      <c r="H152">
        <v>-107.21</v>
      </c>
    </row>
    <row r="153" spans="1:8" x14ac:dyDescent="0.25">
      <c r="A153" t="s">
        <v>166</v>
      </c>
      <c r="B153" t="s">
        <v>167</v>
      </c>
      <c r="C153" t="s">
        <v>168</v>
      </c>
      <c r="D153">
        <v>43.557600000000001</v>
      </c>
      <c r="E153">
        <v>-103.4838</v>
      </c>
      <c r="F153" t="s">
        <v>7</v>
      </c>
      <c r="G153">
        <v>43.58</v>
      </c>
      <c r="H153">
        <v>-103.47</v>
      </c>
    </row>
    <row r="154" spans="1:8" x14ac:dyDescent="0.25">
      <c r="A154" t="s">
        <v>169</v>
      </c>
      <c r="B154" t="s">
        <v>170</v>
      </c>
      <c r="C154" t="s">
        <v>172</v>
      </c>
      <c r="D154">
        <v>34.732300000000002</v>
      </c>
      <c r="E154">
        <v>-98.712999999999994</v>
      </c>
      <c r="F154" t="s">
        <v>171</v>
      </c>
      <c r="G154">
        <v>34.75</v>
      </c>
      <c r="H154">
        <v>-98.65</v>
      </c>
    </row>
    <row r="155" spans="1:8" x14ac:dyDescent="0.25">
      <c r="A155" t="s">
        <v>655</v>
      </c>
      <c r="B155" t="s">
        <v>654</v>
      </c>
      <c r="C155" t="s">
        <v>439</v>
      </c>
      <c r="D155">
        <v>44.565300000000001</v>
      </c>
      <c r="E155">
        <v>-110.4002</v>
      </c>
      <c r="F155" t="s">
        <v>467</v>
      </c>
      <c r="G155">
        <v>43.82</v>
      </c>
      <c r="H155">
        <v>-110.71</v>
      </c>
    </row>
    <row r="156" spans="1:8" x14ac:dyDescent="0.25">
      <c r="A156" t="s">
        <v>657</v>
      </c>
      <c r="B156" t="s">
        <v>656</v>
      </c>
      <c r="C156" t="s">
        <v>439</v>
      </c>
      <c r="D156">
        <v>44.565300000000001</v>
      </c>
      <c r="E156">
        <v>-110.4002</v>
      </c>
      <c r="F156" t="s">
        <v>467</v>
      </c>
      <c r="G156">
        <v>44.64</v>
      </c>
      <c r="H156">
        <v>-111.78</v>
      </c>
    </row>
    <row r="157" spans="1:8" x14ac:dyDescent="0.25">
      <c r="A157" t="s">
        <v>659</v>
      </c>
      <c r="B157" t="s">
        <v>658</v>
      </c>
      <c r="C157" t="s">
        <v>439</v>
      </c>
      <c r="D157">
        <v>44.565300000000001</v>
      </c>
      <c r="E157">
        <v>-110.4002</v>
      </c>
      <c r="F157" t="s">
        <v>467</v>
      </c>
      <c r="G157">
        <v>44.04</v>
      </c>
      <c r="H157">
        <v>-110.17</v>
      </c>
    </row>
    <row r="158" spans="1:8" x14ac:dyDescent="0.25">
      <c r="A158" t="s">
        <v>661</v>
      </c>
      <c r="B158" t="s">
        <v>660</v>
      </c>
      <c r="C158" t="s">
        <v>439</v>
      </c>
      <c r="D158">
        <v>44.565300000000001</v>
      </c>
      <c r="E158">
        <v>-110.4002</v>
      </c>
      <c r="F158" t="s">
        <v>467</v>
      </c>
      <c r="G158">
        <v>44.63</v>
      </c>
      <c r="H158">
        <v>-110.51</v>
      </c>
    </row>
    <row r="159" spans="1:8" x14ac:dyDescent="0.25">
      <c r="A159" t="s">
        <v>663</v>
      </c>
      <c r="B159" t="s">
        <v>662</v>
      </c>
      <c r="C159" t="s">
        <v>440</v>
      </c>
      <c r="D159">
        <v>37.713299999999997</v>
      </c>
      <c r="E159">
        <v>-119.70610000000001</v>
      </c>
      <c r="F159" t="s">
        <v>450</v>
      </c>
      <c r="G159">
        <v>38.18</v>
      </c>
      <c r="H159">
        <v>-119.77</v>
      </c>
    </row>
    <row r="160" spans="1:8" x14ac:dyDescent="0.25">
      <c r="A160" t="s">
        <v>665</v>
      </c>
      <c r="B160" t="s">
        <v>664</v>
      </c>
      <c r="C160" t="s">
        <v>440</v>
      </c>
      <c r="D160">
        <v>37.713299999999997</v>
      </c>
      <c r="E160">
        <v>-119.70610000000001</v>
      </c>
      <c r="F160" t="s">
        <v>450</v>
      </c>
      <c r="G160">
        <v>37.85</v>
      </c>
      <c r="H160">
        <v>-119.54</v>
      </c>
    </row>
    <row r="161" spans="1:8" x14ac:dyDescent="0.25">
      <c r="A161" t="s">
        <v>668</v>
      </c>
      <c r="B161" t="s">
        <v>667</v>
      </c>
      <c r="C161" t="s">
        <v>666</v>
      </c>
      <c r="D161">
        <v>37.459099999999999</v>
      </c>
      <c r="E161">
        <v>-113.2243</v>
      </c>
      <c r="F161" t="s">
        <v>460</v>
      </c>
      <c r="G161">
        <v>37.32</v>
      </c>
      <c r="H161">
        <v>-113.04</v>
      </c>
    </row>
    <row r="162" spans="1:8" x14ac:dyDescent="0.25">
      <c r="A162" t="s">
        <v>670</v>
      </c>
      <c r="B162" t="s">
        <v>669</v>
      </c>
      <c r="C162" t="s">
        <v>441</v>
      </c>
      <c r="D162">
        <v>37.198323000000002</v>
      </c>
      <c r="E162">
        <v>-113.1508</v>
      </c>
      <c r="F162" t="s">
        <v>460</v>
      </c>
      <c r="G162">
        <v>37.32</v>
      </c>
      <c r="H162">
        <v>-113.04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75"/>
  <sheetViews>
    <sheetView workbookViewId="0">
      <selection activeCell="G34" sqref="G34"/>
    </sheetView>
  </sheetViews>
  <sheetFormatPr defaultRowHeight="15" x14ac:dyDescent="0.25"/>
  <cols>
    <col min="1" max="1" width="10.5703125" bestFit="1" customWidth="1"/>
    <col min="2" max="2" width="10.5703125" customWidth="1"/>
    <col min="3" max="3" width="5" bestFit="1" customWidth="1"/>
    <col min="4" max="4" width="11.85546875" bestFit="1" customWidth="1"/>
    <col min="5" max="5" width="18.140625" bestFit="1" customWidth="1"/>
    <col min="6" max="6" width="12" bestFit="1" customWidth="1"/>
    <col min="7" max="7" width="12.7109375" bestFit="1" customWidth="1"/>
    <col min="8" max="8" width="12" bestFit="1" customWidth="1"/>
  </cols>
  <sheetData>
    <row r="1" spans="1:8" x14ac:dyDescent="0.25">
      <c r="A1" t="s">
        <v>305</v>
      </c>
      <c r="B1" t="s">
        <v>291</v>
      </c>
      <c r="C1" t="s">
        <v>306</v>
      </c>
      <c r="D1" t="s">
        <v>442</v>
      </c>
      <c r="E1" t="s">
        <v>307</v>
      </c>
      <c r="F1" t="s">
        <v>308</v>
      </c>
      <c r="G1" t="s">
        <v>309</v>
      </c>
      <c r="H1" t="s">
        <v>310</v>
      </c>
    </row>
    <row r="2" spans="1:8" x14ac:dyDescent="0.25">
      <c r="A2" t="s">
        <v>3</v>
      </c>
      <c r="B2" t="str">
        <f t="shared" ref="B2:B65" si="0">LEFT(A2,4)</f>
        <v>ACAD</v>
      </c>
      <c r="C2">
        <v>1990</v>
      </c>
      <c r="D2" t="str">
        <f t="shared" ref="D2:D65" si="1">CONCATENATE(B2,":",C2)</f>
        <v>ACAD:1990</v>
      </c>
      <c r="E2">
        <v>90</v>
      </c>
      <c r="F2">
        <v>120.81817336</v>
      </c>
      <c r="G2">
        <v>9.8550442428</v>
      </c>
      <c r="H2">
        <v>24.130989414999998</v>
      </c>
    </row>
    <row r="3" spans="1:8" x14ac:dyDescent="0.25">
      <c r="A3" t="s">
        <v>3</v>
      </c>
      <c r="B3" t="str">
        <f t="shared" si="0"/>
        <v>ACAD</v>
      </c>
      <c r="C3">
        <v>1991</v>
      </c>
      <c r="D3" t="str">
        <f t="shared" si="1"/>
        <v>ACAD:1991</v>
      </c>
      <c r="E3">
        <v>90</v>
      </c>
      <c r="F3">
        <v>116.50797681</v>
      </c>
      <c r="G3">
        <v>9.8523061150999993</v>
      </c>
      <c r="H3">
        <v>23.515808461999999</v>
      </c>
    </row>
    <row r="4" spans="1:8" x14ac:dyDescent="0.25">
      <c r="A4" t="s">
        <v>3</v>
      </c>
      <c r="B4" t="str">
        <f t="shared" si="0"/>
        <v>ACAD</v>
      </c>
      <c r="C4">
        <v>1992</v>
      </c>
      <c r="D4" t="str">
        <f t="shared" si="1"/>
        <v>ACAD:1992</v>
      </c>
      <c r="E4">
        <v>90</v>
      </c>
      <c r="F4">
        <v>144.65181996000001</v>
      </c>
      <c r="G4">
        <v>9.8378866863999992</v>
      </c>
      <c r="H4">
        <v>25.232559834</v>
      </c>
    </row>
    <row r="5" spans="1:8" x14ac:dyDescent="0.25">
      <c r="A5" t="s">
        <v>3</v>
      </c>
      <c r="B5" t="str">
        <f t="shared" si="0"/>
        <v>ACAD</v>
      </c>
      <c r="C5">
        <v>1993</v>
      </c>
      <c r="D5" t="str">
        <f t="shared" si="1"/>
        <v>ACAD:1993</v>
      </c>
      <c r="E5">
        <v>90</v>
      </c>
      <c r="F5">
        <v>144.67519204999999</v>
      </c>
      <c r="G5">
        <v>9.9520780992999995</v>
      </c>
      <c r="H5">
        <v>25.044457159</v>
      </c>
    </row>
    <row r="6" spans="1:8" x14ac:dyDescent="0.25">
      <c r="A6" t="s">
        <v>3</v>
      </c>
      <c r="B6" t="str">
        <f t="shared" si="0"/>
        <v>ACAD</v>
      </c>
      <c r="C6">
        <v>1994</v>
      </c>
      <c r="D6" t="str">
        <f t="shared" si="1"/>
        <v>ACAD:1994</v>
      </c>
      <c r="E6">
        <v>90</v>
      </c>
      <c r="F6">
        <v>171.61332034</v>
      </c>
      <c r="G6">
        <v>10.34905743</v>
      </c>
      <c r="H6">
        <v>27.170021041999998</v>
      </c>
    </row>
    <row r="7" spans="1:8" x14ac:dyDescent="0.25">
      <c r="A7" t="s">
        <v>3</v>
      </c>
      <c r="B7" t="str">
        <f t="shared" si="0"/>
        <v>ACAD</v>
      </c>
      <c r="C7">
        <v>1995</v>
      </c>
      <c r="D7" t="str">
        <f t="shared" si="1"/>
        <v>ACAD:1995</v>
      </c>
      <c r="E7">
        <v>90</v>
      </c>
      <c r="F7">
        <v>105.68416609000001</v>
      </c>
      <c r="G7">
        <v>10.053123677</v>
      </c>
      <c r="H7">
        <v>22.850885582</v>
      </c>
    </row>
    <row r="8" spans="1:8" x14ac:dyDescent="0.25">
      <c r="A8" t="s">
        <v>3</v>
      </c>
      <c r="B8" t="str">
        <f t="shared" si="0"/>
        <v>ACAD</v>
      </c>
      <c r="C8">
        <v>1996</v>
      </c>
      <c r="D8" t="str">
        <f t="shared" si="1"/>
        <v>ACAD:1996</v>
      </c>
      <c r="E8">
        <v>90</v>
      </c>
      <c r="F8">
        <v>115.00829425000001</v>
      </c>
      <c r="G8">
        <v>9.9231994343000007</v>
      </c>
      <c r="H8">
        <v>23.507922134000001</v>
      </c>
    </row>
    <row r="9" spans="1:8" x14ac:dyDescent="0.25">
      <c r="A9" t="s">
        <v>3</v>
      </c>
      <c r="B9" t="str">
        <f t="shared" si="0"/>
        <v>ACAD</v>
      </c>
      <c r="C9">
        <v>1997</v>
      </c>
      <c r="D9" t="str">
        <f t="shared" si="1"/>
        <v>ACAD:1997</v>
      </c>
      <c r="E9">
        <v>90</v>
      </c>
      <c r="F9">
        <v>92.401389378999994</v>
      </c>
      <c r="G9">
        <v>9.3463944180999992</v>
      </c>
      <c r="H9">
        <v>21.681029406</v>
      </c>
    </row>
    <row r="10" spans="1:8" x14ac:dyDescent="0.25">
      <c r="A10" t="s">
        <v>3</v>
      </c>
      <c r="B10" t="str">
        <f t="shared" si="0"/>
        <v>ACAD</v>
      </c>
      <c r="C10">
        <v>1998</v>
      </c>
      <c r="D10" t="str">
        <f t="shared" si="1"/>
        <v>ACAD:1998</v>
      </c>
      <c r="E10">
        <v>90</v>
      </c>
      <c r="F10">
        <v>117.12471762</v>
      </c>
      <c r="G10">
        <v>9.8191315460999995</v>
      </c>
      <c r="H10">
        <v>22.905322555000001</v>
      </c>
    </row>
    <row r="11" spans="1:8" x14ac:dyDescent="0.25">
      <c r="A11" t="s">
        <v>3</v>
      </c>
      <c r="B11" t="str">
        <f t="shared" si="0"/>
        <v>ACAD</v>
      </c>
      <c r="C11">
        <v>1999</v>
      </c>
      <c r="D11" t="str">
        <f t="shared" si="1"/>
        <v>ACAD:1999</v>
      </c>
      <c r="E11">
        <v>90</v>
      </c>
      <c r="F11">
        <v>117.82207142</v>
      </c>
      <c r="G11">
        <v>9.8266932026999996</v>
      </c>
      <c r="H11">
        <v>23.194991356999999</v>
      </c>
    </row>
    <row r="12" spans="1:8" x14ac:dyDescent="0.25">
      <c r="A12" t="s">
        <v>3</v>
      </c>
      <c r="B12" t="str">
        <f t="shared" si="0"/>
        <v>ACAD</v>
      </c>
      <c r="C12">
        <v>2000</v>
      </c>
      <c r="D12" t="str">
        <f t="shared" si="1"/>
        <v>ACAD:2000</v>
      </c>
      <c r="E12">
        <v>90</v>
      </c>
      <c r="F12">
        <v>83.817588041999997</v>
      </c>
      <c r="G12">
        <v>10.083047391999999</v>
      </c>
      <c r="H12">
        <v>20.752767919</v>
      </c>
    </row>
    <row r="13" spans="1:8" x14ac:dyDescent="0.25">
      <c r="A13" t="s">
        <v>3</v>
      </c>
      <c r="B13" t="str">
        <f t="shared" si="0"/>
        <v>ACAD</v>
      </c>
      <c r="C13">
        <v>2001</v>
      </c>
      <c r="D13" t="str">
        <f t="shared" si="1"/>
        <v>ACAD:2001</v>
      </c>
      <c r="E13">
        <v>90</v>
      </c>
      <c r="F13">
        <v>107.41532545</v>
      </c>
      <c r="G13">
        <v>9.7210896325</v>
      </c>
      <c r="H13">
        <v>22.374298870000001</v>
      </c>
    </row>
    <row r="14" spans="1:8" x14ac:dyDescent="0.25">
      <c r="A14" t="s">
        <v>3</v>
      </c>
      <c r="B14" t="str">
        <f t="shared" si="0"/>
        <v>ACAD</v>
      </c>
      <c r="C14">
        <v>2002</v>
      </c>
      <c r="D14" t="str">
        <f t="shared" si="1"/>
        <v>ACAD:2002</v>
      </c>
      <c r="E14">
        <v>90</v>
      </c>
      <c r="F14">
        <v>109.5196491</v>
      </c>
      <c r="G14">
        <v>10.014687912999999</v>
      </c>
      <c r="H14">
        <v>22.909757209999999</v>
      </c>
    </row>
    <row r="15" spans="1:8" x14ac:dyDescent="0.25">
      <c r="A15" t="s">
        <v>3</v>
      </c>
      <c r="B15" t="str">
        <f t="shared" si="0"/>
        <v>ACAD</v>
      </c>
      <c r="C15">
        <v>2003</v>
      </c>
      <c r="D15" t="str">
        <f t="shared" si="1"/>
        <v>ACAD:2003</v>
      </c>
      <c r="E15">
        <v>90</v>
      </c>
      <c r="F15">
        <v>116.51901189</v>
      </c>
      <c r="G15">
        <v>9.8911136165000002</v>
      </c>
      <c r="H15">
        <v>22.696694360999999</v>
      </c>
    </row>
    <row r="16" spans="1:8" x14ac:dyDescent="0.25">
      <c r="A16" t="s">
        <v>3</v>
      </c>
      <c r="B16" t="str">
        <f t="shared" si="0"/>
        <v>ACAD</v>
      </c>
      <c r="C16">
        <v>2004</v>
      </c>
      <c r="D16" t="str">
        <f t="shared" si="1"/>
        <v>ACAD:2004</v>
      </c>
      <c r="E16">
        <v>90</v>
      </c>
      <c r="F16">
        <v>94.856850824999995</v>
      </c>
      <c r="G16">
        <v>10.166794954</v>
      </c>
      <c r="H16">
        <v>21.337647252</v>
      </c>
    </row>
    <row r="17" spans="1:8" x14ac:dyDescent="0.25">
      <c r="A17" t="s">
        <v>3</v>
      </c>
      <c r="B17" t="str">
        <f t="shared" si="0"/>
        <v>ACAD</v>
      </c>
      <c r="C17">
        <v>2005</v>
      </c>
      <c r="D17" t="str">
        <f t="shared" si="1"/>
        <v>ACAD:2005</v>
      </c>
      <c r="E17">
        <v>90</v>
      </c>
      <c r="F17">
        <v>98.644268128999997</v>
      </c>
      <c r="G17">
        <v>9.5257214542999993</v>
      </c>
      <c r="H17">
        <v>21.720298216</v>
      </c>
    </row>
    <row r="18" spans="1:8" x14ac:dyDescent="0.25">
      <c r="A18" t="s">
        <v>3</v>
      </c>
      <c r="B18" t="str">
        <f t="shared" si="0"/>
        <v>ACAD</v>
      </c>
      <c r="C18">
        <v>2006</v>
      </c>
      <c r="D18" t="str">
        <f t="shared" si="1"/>
        <v>ACAD:2006</v>
      </c>
      <c r="E18">
        <v>90</v>
      </c>
      <c r="F18">
        <v>104.05007697000001</v>
      </c>
      <c r="G18">
        <v>10.405438563000001</v>
      </c>
      <c r="H18">
        <v>22.687711423</v>
      </c>
    </row>
    <row r="19" spans="1:8" x14ac:dyDescent="0.25">
      <c r="A19" t="s">
        <v>3</v>
      </c>
      <c r="B19" t="str">
        <f t="shared" si="0"/>
        <v>ACAD</v>
      </c>
      <c r="C19">
        <v>2007</v>
      </c>
      <c r="D19" t="str">
        <f t="shared" si="1"/>
        <v>ACAD:2007</v>
      </c>
      <c r="E19">
        <v>90</v>
      </c>
      <c r="F19">
        <v>89.416592714000004</v>
      </c>
      <c r="G19">
        <v>10.132179729000001</v>
      </c>
      <c r="H19">
        <v>20.835775311999999</v>
      </c>
    </row>
    <row r="20" spans="1:8" x14ac:dyDescent="0.25">
      <c r="A20" t="s">
        <v>3</v>
      </c>
      <c r="B20" t="str">
        <f t="shared" si="0"/>
        <v>ACAD</v>
      </c>
      <c r="C20">
        <v>2008</v>
      </c>
      <c r="D20" t="str">
        <f t="shared" si="1"/>
        <v>ACAD:2008</v>
      </c>
      <c r="E20">
        <v>90</v>
      </c>
      <c r="F20">
        <v>72.898890616000003</v>
      </c>
      <c r="G20">
        <v>9.6792841789999997</v>
      </c>
      <c r="H20">
        <v>19.349384325999999</v>
      </c>
    </row>
    <row r="21" spans="1:8" x14ac:dyDescent="0.25">
      <c r="A21" t="s">
        <v>3</v>
      </c>
      <c r="B21" t="str">
        <f t="shared" si="0"/>
        <v>ACAD</v>
      </c>
      <c r="C21">
        <v>2009</v>
      </c>
      <c r="D21" t="str">
        <f t="shared" si="1"/>
        <v>ACAD:2009</v>
      </c>
      <c r="E21">
        <v>90</v>
      </c>
      <c r="F21">
        <v>69.340680417000002</v>
      </c>
      <c r="G21">
        <v>9.2091397755000006</v>
      </c>
      <c r="H21">
        <v>18.168552447</v>
      </c>
    </row>
    <row r="22" spans="1:8" x14ac:dyDescent="0.25">
      <c r="A22" t="s">
        <v>3</v>
      </c>
      <c r="B22" t="str">
        <f t="shared" si="0"/>
        <v>ACAD</v>
      </c>
      <c r="C22">
        <v>2010</v>
      </c>
      <c r="D22" t="str">
        <f t="shared" si="1"/>
        <v>ACAD:2010</v>
      </c>
      <c r="E22">
        <v>90</v>
      </c>
      <c r="F22">
        <v>65.660927396000005</v>
      </c>
      <c r="G22">
        <v>9.9354082882999997</v>
      </c>
      <c r="H22">
        <v>17.519251634</v>
      </c>
    </row>
    <row r="23" spans="1:8" x14ac:dyDescent="0.25">
      <c r="A23" t="s">
        <v>3</v>
      </c>
      <c r="B23" t="str">
        <f t="shared" si="0"/>
        <v>ACAD</v>
      </c>
      <c r="C23">
        <v>2011</v>
      </c>
      <c r="D23" t="str">
        <f t="shared" si="1"/>
        <v>ACAD:2011</v>
      </c>
      <c r="E23">
        <v>90</v>
      </c>
      <c r="F23">
        <v>58.525701859999998</v>
      </c>
      <c r="G23">
        <v>9.5121862601</v>
      </c>
      <c r="H23">
        <v>17.307181462999999</v>
      </c>
    </row>
    <row r="24" spans="1:8" x14ac:dyDescent="0.25">
      <c r="A24" t="s">
        <v>3</v>
      </c>
      <c r="B24" t="str">
        <f t="shared" si="0"/>
        <v>ACAD</v>
      </c>
      <c r="C24">
        <v>2012</v>
      </c>
      <c r="D24" t="str">
        <f t="shared" si="1"/>
        <v>ACAD:2012</v>
      </c>
      <c r="E24">
        <v>90</v>
      </c>
      <c r="F24">
        <v>50.384719490000002</v>
      </c>
      <c r="G24">
        <v>9.6262514942999999</v>
      </c>
      <c r="H24">
        <v>15.915804137</v>
      </c>
    </row>
    <row r="25" spans="1:8" x14ac:dyDescent="0.25">
      <c r="A25" t="s">
        <v>3</v>
      </c>
      <c r="B25" t="str">
        <f t="shared" si="0"/>
        <v>ACAD</v>
      </c>
      <c r="C25">
        <v>2013</v>
      </c>
      <c r="D25" t="str">
        <f t="shared" si="1"/>
        <v>ACAD:2013</v>
      </c>
      <c r="E25">
        <v>90</v>
      </c>
      <c r="F25">
        <v>47.448729059999998</v>
      </c>
      <c r="G25">
        <v>9.3152305576999996</v>
      </c>
      <c r="H25">
        <v>15.312183496999999</v>
      </c>
    </row>
    <row r="26" spans="1:8" x14ac:dyDescent="0.25">
      <c r="A26" t="s">
        <v>3</v>
      </c>
      <c r="B26" t="str">
        <f t="shared" si="0"/>
        <v>ACAD</v>
      </c>
      <c r="C26">
        <v>2014</v>
      </c>
      <c r="D26" t="str">
        <f t="shared" si="1"/>
        <v>ACAD:2014</v>
      </c>
      <c r="E26">
        <v>90</v>
      </c>
      <c r="F26">
        <v>47.981446102</v>
      </c>
      <c r="G26">
        <v>9.3087661818999994</v>
      </c>
      <c r="H26">
        <v>15.364676638000001</v>
      </c>
    </row>
    <row r="27" spans="1:8" x14ac:dyDescent="0.25">
      <c r="A27" t="s">
        <v>3</v>
      </c>
      <c r="B27" t="str">
        <f t="shared" si="0"/>
        <v>ACAD</v>
      </c>
      <c r="C27">
        <v>2015</v>
      </c>
      <c r="D27" t="str">
        <f t="shared" si="1"/>
        <v>ACAD:2015</v>
      </c>
      <c r="E27">
        <v>90</v>
      </c>
      <c r="F27">
        <v>51.648247986000001</v>
      </c>
      <c r="G27">
        <v>10.007810865</v>
      </c>
      <c r="H27">
        <v>16.072577546000002</v>
      </c>
    </row>
    <row r="28" spans="1:8" x14ac:dyDescent="0.25">
      <c r="A28" t="s">
        <v>3</v>
      </c>
      <c r="B28" t="str">
        <f t="shared" si="0"/>
        <v>ACAD</v>
      </c>
      <c r="C28">
        <v>2016</v>
      </c>
      <c r="D28" t="str">
        <f t="shared" si="1"/>
        <v>ACAD:2016</v>
      </c>
      <c r="E28">
        <v>90</v>
      </c>
      <c r="F28">
        <v>40.338074292000002</v>
      </c>
      <c r="G28">
        <v>9.6343944009999998</v>
      </c>
      <c r="H28">
        <v>13.723971494000001</v>
      </c>
    </row>
    <row r="29" spans="1:8" x14ac:dyDescent="0.25">
      <c r="A29" t="s">
        <v>3</v>
      </c>
      <c r="B29" t="str">
        <f t="shared" si="0"/>
        <v>ACAD</v>
      </c>
      <c r="C29">
        <v>2017</v>
      </c>
      <c r="D29" t="str">
        <f t="shared" si="1"/>
        <v>ACAD:2017</v>
      </c>
      <c r="E29">
        <v>90</v>
      </c>
      <c r="F29">
        <v>42.777988366000002</v>
      </c>
      <c r="G29">
        <v>9.4440068169</v>
      </c>
      <c r="H29">
        <v>13.966052061999999</v>
      </c>
    </row>
    <row r="30" spans="1:8" x14ac:dyDescent="0.25">
      <c r="A30" t="s">
        <v>311</v>
      </c>
      <c r="B30" t="str">
        <f t="shared" si="0"/>
        <v>ADPI</v>
      </c>
      <c r="C30">
        <v>2002</v>
      </c>
      <c r="D30" t="str">
        <f t="shared" si="1"/>
        <v>ADPI:2002</v>
      </c>
      <c r="E30">
        <v>90</v>
      </c>
      <c r="F30">
        <v>189.7168451</v>
      </c>
      <c r="G30">
        <v>10.155975530999999</v>
      </c>
      <c r="H30">
        <v>28.452516031999998</v>
      </c>
    </row>
    <row r="31" spans="1:8" x14ac:dyDescent="0.25">
      <c r="A31" t="s">
        <v>311</v>
      </c>
      <c r="B31" t="str">
        <f t="shared" si="0"/>
        <v>ADPI</v>
      </c>
      <c r="C31">
        <v>2003</v>
      </c>
      <c r="D31" t="str">
        <f t="shared" si="1"/>
        <v>ADPI:2003</v>
      </c>
      <c r="E31">
        <v>90</v>
      </c>
      <c r="F31">
        <v>170.11006528999999</v>
      </c>
      <c r="G31">
        <v>9.4191879055999994</v>
      </c>
      <c r="H31">
        <v>27.366655386000001</v>
      </c>
    </row>
    <row r="32" spans="1:8" x14ac:dyDescent="0.25">
      <c r="A32" t="s">
        <v>311</v>
      </c>
      <c r="B32" t="str">
        <f t="shared" si="0"/>
        <v>ADPI</v>
      </c>
      <c r="C32">
        <v>2004</v>
      </c>
      <c r="D32" t="str">
        <f t="shared" si="1"/>
        <v>ADPI:2004</v>
      </c>
      <c r="E32">
        <v>90</v>
      </c>
      <c r="F32">
        <v>155.10952191000001</v>
      </c>
      <c r="G32">
        <v>9.6345592238000002</v>
      </c>
      <c r="H32">
        <v>26.540956783999999</v>
      </c>
    </row>
    <row r="33" spans="1:8" x14ac:dyDescent="0.25">
      <c r="A33" t="s">
        <v>311</v>
      </c>
      <c r="B33" t="str">
        <f t="shared" si="0"/>
        <v>ADPI</v>
      </c>
      <c r="C33">
        <v>2005</v>
      </c>
      <c r="D33" t="str">
        <f t="shared" si="1"/>
        <v>ADPI:2005</v>
      </c>
      <c r="E33">
        <v>90</v>
      </c>
      <c r="F33">
        <v>198.04526423999999</v>
      </c>
      <c r="G33">
        <v>9.9176173714000004</v>
      </c>
      <c r="H33">
        <v>29.084877760000001</v>
      </c>
    </row>
    <row r="34" spans="1:8" x14ac:dyDescent="0.25">
      <c r="A34" t="s">
        <v>311</v>
      </c>
      <c r="B34" t="str">
        <f t="shared" si="0"/>
        <v>ADPI</v>
      </c>
      <c r="C34">
        <v>2006</v>
      </c>
      <c r="D34" t="str">
        <f t="shared" si="1"/>
        <v>ADPI:2006</v>
      </c>
      <c r="E34">
        <v>90</v>
      </c>
      <c r="F34">
        <v>141.45037930999999</v>
      </c>
      <c r="G34">
        <v>9.7235631817999995</v>
      </c>
      <c r="H34">
        <v>25.778343455000002</v>
      </c>
    </row>
    <row r="35" spans="1:8" x14ac:dyDescent="0.25">
      <c r="A35" t="s">
        <v>311</v>
      </c>
      <c r="B35" t="str">
        <f t="shared" si="0"/>
        <v>ADPI</v>
      </c>
      <c r="C35">
        <v>2007</v>
      </c>
      <c r="D35" t="str">
        <f t="shared" si="1"/>
        <v>ADPI:2007</v>
      </c>
      <c r="E35">
        <v>90</v>
      </c>
      <c r="F35">
        <v>159.01342013999999</v>
      </c>
      <c r="G35">
        <v>9.7335009865999993</v>
      </c>
      <c r="H35">
        <v>26.793972047</v>
      </c>
    </row>
    <row r="36" spans="1:8" x14ac:dyDescent="0.25">
      <c r="A36" t="s">
        <v>311</v>
      </c>
      <c r="B36" t="str">
        <f t="shared" si="0"/>
        <v>ADPI</v>
      </c>
      <c r="C36">
        <v>2008</v>
      </c>
      <c r="D36" t="str">
        <f t="shared" si="1"/>
        <v>ADPI:2008</v>
      </c>
      <c r="E36">
        <v>90</v>
      </c>
      <c r="F36">
        <v>120.94110903000001</v>
      </c>
      <c r="G36">
        <v>9.9101621151000003</v>
      </c>
      <c r="H36">
        <v>24.454835869</v>
      </c>
    </row>
    <row r="37" spans="1:8" x14ac:dyDescent="0.25">
      <c r="A37" t="s">
        <v>311</v>
      </c>
      <c r="B37" t="str">
        <f t="shared" si="0"/>
        <v>ADPI</v>
      </c>
      <c r="C37">
        <v>2009</v>
      </c>
      <c r="D37" t="str">
        <f t="shared" si="1"/>
        <v>ADPI:2009</v>
      </c>
      <c r="E37">
        <v>90</v>
      </c>
      <c r="F37">
        <v>95.591892427999994</v>
      </c>
      <c r="G37">
        <v>9.0997390289000002</v>
      </c>
      <c r="H37">
        <v>21.935342837</v>
      </c>
    </row>
    <row r="38" spans="1:8" x14ac:dyDescent="0.25">
      <c r="A38" t="s">
        <v>312</v>
      </c>
      <c r="B38" t="str">
        <f t="shared" si="0"/>
        <v>AGTI</v>
      </c>
      <c r="C38">
        <v>2001</v>
      </c>
      <c r="D38" t="str">
        <f t="shared" si="1"/>
        <v>AGTI:2001</v>
      </c>
      <c r="E38">
        <v>90</v>
      </c>
      <c r="F38">
        <v>87.124990167000007</v>
      </c>
      <c r="G38">
        <v>5.7252917120999998</v>
      </c>
      <c r="H38">
        <v>21.390757248</v>
      </c>
    </row>
    <row r="39" spans="1:8" x14ac:dyDescent="0.25">
      <c r="A39" t="s">
        <v>312</v>
      </c>
      <c r="B39" t="str">
        <f t="shared" si="0"/>
        <v>AGTI</v>
      </c>
      <c r="C39">
        <v>2002</v>
      </c>
      <c r="D39" t="str">
        <f t="shared" si="1"/>
        <v>AGTI:2002</v>
      </c>
      <c r="E39">
        <v>90</v>
      </c>
      <c r="F39">
        <v>98.549826959000001</v>
      </c>
      <c r="G39">
        <v>5.9680145298999996</v>
      </c>
      <c r="H39">
        <v>22.441568870000001</v>
      </c>
    </row>
    <row r="40" spans="1:8" x14ac:dyDescent="0.25">
      <c r="A40" t="s">
        <v>312</v>
      </c>
      <c r="B40" t="str">
        <f t="shared" si="0"/>
        <v>AGTI</v>
      </c>
      <c r="C40">
        <v>2003</v>
      </c>
      <c r="D40" t="str">
        <f t="shared" si="1"/>
        <v>AGTI:2003</v>
      </c>
      <c r="E40">
        <v>90</v>
      </c>
      <c r="F40">
        <v>88.119328385000003</v>
      </c>
      <c r="G40">
        <v>5.7928520901000002</v>
      </c>
      <c r="H40">
        <v>21.315307984</v>
      </c>
    </row>
    <row r="41" spans="1:8" x14ac:dyDescent="0.25">
      <c r="A41" t="s">
        <v>312</v>
      </c>
      <c r="B41" t="str">
        <f t="shared" si="0"/>
        <v>AGTI</v>
      </c>
      <c r="C41">
        <v>2004</v>
      </c>
      <c r="D41" t="str">
        <f t="shared" si="1"/>
        <v>AGTI:2004</v>
      </c>
      <c r="E41">
        <v>90</v>
      </c>
      <c r="F41">
        <v>86.665802998999993</v>
      </c>
      <c r="G41">
        <v>6.6722430281999996</v>
      </c>
      <c r="H41">
        <v>21.351699101000001</v>
      </c>
    </row>
    <row r="42" spans="1:8" x14ac:dyDescent="0.25">
      <c r="A42" t="s">
        <v>312</v>
      </c>
      <c r="B42" t="str">
        <f t="shared" si="0"/>
        <v>AGTI</v>
      </c>
      <c r="C42">
        <v>2005</v>
      </c>
      <c r="D42" t="str">
        <f t="shared" si="1"/>
        <v>AGTI:2005</v>
      </c>
      <c r="E42">
        <v>90</v>
      </c>
      <c r="F42">
        <v>78.392799354000005</v>
      </c>
      <c r="G42">
        <v>6.7943840128000001</v>
      </c>
      <c r="H42">
        <v>20.392556736</v>
      </c>
    </row>
    <row r="43" spans="1:8" x14ac:dyDescent="0.25">
      <c r="A43" t="s">
        <v>312</v>
      </c>
      <c r="B43" t="str">
        <f t="shared" si="0"/>
        <v>AGTI</v>
      </c>
      <c r="C43">
        <v>2007</v>
      </c>
      <c r="D43" t="str">
        <f t="shared" si="1"/>
        <v>AGTI:2007</v>
      </c>
      <c r="E43">
        <v>90</v>
      </c>
      <c r="F43">
        <v>86.228350984000002</v>
      </c>
      <c r="G43">
        <v>6.7560629332</v>
      </c>
      <c r="H43">
        <v>21.208507231999999</v>
      </c>
    </row>
    <row r="44" spans="1:8" x14ac:dyDescent="0.25">
      <c r="A44" t="s">
        <v>312</v>
      </c>
      <c r="B44" t="str">
        <f t="shared" si="0"/>
        <v>AGTI</v>
      </c>
      <c r="C44">
        <v>2008</v>
      </c>
      <c r="D44" t="str">
        <f t="shared" si="1"/>
        <v>AGTI:2008</v>
      </c>
      <c r="E44">
        <v>90</v>
      </c>
      <c r="F44">
        <v>67.209173336999996</v>
      </c>
      <c r="G44">
        <v>6.7921148778999996</v>
      </c>
      <c r="H44">
        <v>18.882932668999999</v>
      </c>
    </row>
    <row r="45" spans="1:8" x14ac:dyDescent="0.25">
      <c r="A45" t="s">
        <v>312</v>
      </c>
      <c r="B45" t="str">
        <f t="shared" si="0"/>
        <v>AGTI</v>
      </c>
      <c r="C45">
        <v>2009</v>
      </c>
      <c r="D45" t="str">
        <f t="shared" si="1"/>
        <v>AGTI:2009</v>
      </c>
      <c r="E45">
        <v>90</v>
      </c>
      <c r="F45">
        <v>65.136758751000002</v>
      </c>
      <c r="G45">
        <v>7.1205584158999997</v>
      </c>
      <c r="H45">
        <v>18.594690725</v>
      </c>
    </row>
    <row r="46" spans="1:8" x14ac:dyDescent="0.25">
      <c r="A46" t="s">
        <v>312</v>
      </c>
      <c r="B46" t="str">
        <f t="shared" si="0"/>
        <v>AGTI</v>
      </c>
      <c r="C46">
        <v>2010</v>
      </c>
      <c r="D46" t="str">
        <f t="shared" si="1"/>
        <v>AGTI:2010</v>
      </c>
      <c r="E46">
        <v>90</v>
      </c>
      <c r="F46">
        <v>58.676242076999998</v>
      </c>
      <c r="G46">
        <v>6.8038323373000003</v>
      </c>
      <c r="H46">
        <v>17.61328859</v>
      </c>
    </row>
    <row r="47" spans="1:8" x14ac:dyDescent="0.25">
      <c r="A47" t="s">
        <v>312</v>
      </c>
      <c r="B47" t="str">
        <f t="shared" si="0"/>
        <v>AGTI</v>
      </c>
      <c r="C47">
        <v>2011</v>
      </c>
      <c r="D47" t="str">
        <f t="shared" si="1"/>
        <v>AGTI:2011</v>
      </c>
      <c r="E47">
        <v>90</v>
      </c>
      <c r="F47">
        <v>57.543689106000002</v>
      </c>
      <c r="G47">
        <v>6.8639083554000004</v>
      </c>
      <c r="H47">
        <v>17.434454880000001</v>
      </c>
    </row>
    <row r="48" spans="1:8" x14ac:dyDescent="0.25">
      <c r="A48" t="s">
        <v>312</v>
      </c>
      <c r="B48" t="str">
        <f t="shared" si="0"/>
        <v>AGTI</v>
      </c>
      <c r="C48">
        <v>2012</v>
      </c>
      <c r="D48" t="str">
        <f t="shared" si="1"/>
        <v>AGTI:2012</v>
      </c>
      <c r="E48">
        <v>90</v>
      </c>
      <c r="F48">
        <v>59.063368959999998</v>
      </c>
      <c r="G48">
        <v>7.7253943737000004</v>
      </c>
      <c r="H48">
        <v>17.633346216</v>
      </c>
    </row>
    <row r="49" spans="1:8" x14ac:dyDescent="0.25">
      <c r="A49" t="s">
        <v>312</v>
      </c>
      <c r="B49" t="str">
        <f t="shared" si="0"/>
        <v>AGTI</v>
      </c>
      <c r="C49">
        <v>2013</v>
      </c>
      <c r="D49" t="str">
        <f t="shared" si="1"/>
        <v>AGTI:2013</v>
      </c>
      <c r="E49">
        <v>90</v>
      </c>
      <c r="F49">
        <v>55.390179621000001</v>
      </c>
      <c r="G49">
        <v>6.9983327702000002</v>
      </c>
      <c r="H49">
        <v>17.015789279</v>
      </c>
    </row>
    <row r="50" spans="1:8" x14ac:dyDescent="0.25">
      <c r="A50" t="s">
        <v>312</v>
      </c>
      <c r="B50" t="str">
        <f t="shared" si="0"/>
        <v>AGTI</v>
      </c>
      <c r="C50">
        <v>2014</v>
      </c>
      <c r="D50" t="str">
        <f t="shared" si="1"/>
        <v>AGTI:2014</v>
      </c>
      <c r="E50">
        <v>90</v>
      </c>
      <c r="F50">
        <v>56.791504029000002</v>
      </c>
      <c r="G50">
        <v>7.3510525714000003</v>
      </c>
      <c r="H50">
        <v>17.274909099999999</v>
      </c>
    </row>
    <row r="51" spans="1:8" x14ac:dyDescent="0.25">
      <c r="A51" t="s">
        <v>312</v>
      </c>
      <c r="B51" t="str">
        <f t="shared" si="0"/>
        <v>AGTI</v>
      </c>
      <c r="C51">
        <v>2015</v>
      </c>
      <c r="D51" t="str">
        <f t="shared" si="1"/>
        <v>AGTI:2015</v>
      </c>
      <c r="E51">
        <v>90</v>
      </c>
      <c r="F51">
        <v>47.319592571999998</v>
      </c>
      <c r="G51">
        <v>6.7134993272000001</v>
      </c>
      <c r="H51">
        <v>15.324676847999999</v>
      </c>
    </row>
    <row r="52" spans="1:8" x14ac:dyDescent="0.25">
      <c r="A52" t="s">
        <v>312</v>
      </c>
      <c r="B52" t="str">
        <f t="shared" si="0"/>
        <v>AGTI</v>
      </c>
      <c r="C52">
        <v>2016</v>
      </c>
      <c r="D52" t="str">
        <f t="shared" si="1"/>
        <v>AGTI:2016</v>
      </c>
      <c r="E52">
        <v>90</v>
      </c>
      <c r="F52">
        <v>51.945919412999999</v>
      </c>
      <c r="G52">
        <v>6.8131487033999996</v>
      </c>
      <c r="H52">
        <v>16.380002964999999</v>
      </c>
    </row>
    <row r="53" spans="1:8" x14ac:dyDescent="0.25">
      <c r="A53" t="s">
        <v>312</v>
      </c>
      <c r="B53" t="str">
        <f t="shared" si="0"/>
        <v>AGTI</v>
      </c>
      <c r="C53">
        <v>2017</v>
      </c>
      <c r="D53" t="str">
        <f t="shared" si="1"/>
        <v>AGTI:2017</v>
      </c>
      <c r="E53">
        <v>90</v>
      </c>
      <c r="F53">
        <v>51.862068344999997</v>
      </c>
      <c r="G53">
        <v>6.6045994724000003</v>
      </c>
      <c r="H53">
        <v>16.356797088</v>
      </c>
    </row>
    <row r="54" spans="1:8" x14ac:dyDescent="0.25">
      <c r="A54" t="s">
        <v>313</v>
      </c>
      <c r="B54" t="str">
        <f t="shared" si="0"/>
        <v>AREN</v>
      </c>
      <c r="C54">
        <v>2002</v>
      </c>
      <c r="D54" t="str">
        <f t="shared" si="1"/>
        <v>AREN:2002</v>
      </c>
      <c r="E54">
        <v>90</v>
      </c>
      <c r="F54">
        <v>205.25719756000001</v>
      </c>
      <c r="G54">
        <v>9.5352867054000008</v>
      </c>
      <c r="H54">
        <v>29.194468806</v>
      </c>
    </row>
    <row r="55" spans="1:8" x14ac:dyDescent="0.25">
      <c r="A55" t="s">
        <v>313</v>
      </c>
      <c r="B55" t="str">
        <f t="shared" si="0"/>
        <v>AREN</v>
      </c>
      <c r="C55">
        <v>2003</v>
      </c>
      <c r="D55" t="str">
        <f t="shared" si="1"/>
        <v>AREN:2003</v>
      </c>
      <c r="E55">
        <v>90</v>
      </c>
      <c r="F55">
        <v>189.18508774</v>
      </c>
      <c r="G55">
        <v>9.3925939084000003</v>
      </c>
      <c r="H55">
        <v>28.682701799</v>
      </c>
    </row>
    <row r="56" spans="1:8" x14ac:dyDescent="0.25">
      <c r="A56" t="s">
        <v>313</v>
      </c>
      <c r="B56" t="str">
        <f t="shared" si="0"/>
        <v>AREN</v>
      </c>
      <c r="C56">
        <v>2004</v>
      </c>
      <c r="D56" t="str">
        <f t="shared" si="1"/>
        <v>AREN:2004</v>
      </c>
      <c r="E56">
        <v>90</v>
      </c>
      <c r="F56">
        <v>201.45034068000001</v>
      </c>
      <c r="G56">
        <v>10.001231281000001</v>
      </c>
      <c r="H56">
        <v>29.435528503</v>
      </c>
    </row>
    <row r="57" spans="1:8" x14ac:dyDescent="0.25">
      <c r="A57" t="s">
        <v>313</v>
      </c>
      <c r="B57" t="str">
        <f t="shared" si="0"/>
        <v>AREN</v>
      </c>
      <c r="C57">
        <v>2005</v>
      </c>
      <c r="D57" t="str">
        <f t="shared" si="1"/>
        <v>AREN:2005</v>
      </c>
      <c r="E57">
        <v>90</v>
      </c>
      <c r="F57">
        <v>229.08371893</v>
      </c>
      <c r="G57">
        <v>9.7425484707999992</v>
      </c>
      <c r="H57">
        <v>30.990931153999998</v>
      </c>
    </row>
    <row r="58" spans="1:8" x14ac:dyDescent="0.25">
      <c r="A58" t="s">
        <v>313</v>
      </c>
      <c r="B58" t="str">
        <f t="shared" si="0"/>
        <v>AREN</v>
      </c>
      <c r="C58">
        <v>2006</v>
      </c>
      <c r="D58" t="str">
        <f t="shared" si="1"/>
        <v>AREN:2006</v>
      </c>
      <c r="E58">
        <v>90</v>
      </c>
      <c r="F58">
        <v>188.02657556</v>
      </c>
      <c r="G58">
        <v>10.475760159</v>
      </c>
      <c r="H58">
        <v>28.874003663</v>
      </c>
    </row>
    <row r="59" spans="1:8" x14ac:dyDescent="0.25">
      <c r="A59" t="s">
        <v>313</v>
      </c>
      <c r="B59" t="str">
        <f t="shared" si="0"/>
        <v>AREN</v>
      </c>
      <c r="C59">
        <v>2007</v>
      </c>
      <c r="D59" t="str">
        <f t="shared" si="1"/>
        <v>AREN:2007</v>
      </c>
      <c r="E59">
        <v>90</v>
      </c>
      <c r="F59">
        <v>164.96652395000001</v>
      </c>
      <c r="G59">
        <v>9.6130963811000001</v>
      </c>
      <c r="H59">
        <v>27.506941146999999</v>
      </c>
    </row>
    <row r="60" spans="1:8" x14ac:dyDescent="0.25">
      <c r="A60" t="s">
        <v>313</v>
      </c>
      <c r="B60" t="str">
        <f t="shared" si="0"/>
        <v>AREN</v>
      </c>
      <c r="C60">
        <v>2008</v>
      </c>
      <c r="D60" t="str">
        <f t="shared" si="1"/>
        <v>AREN:2008</v>
      </c>
      <c r="E60">
        <v>90</v>
      </c>
      <c r="F60">
        <v>144.83659616</v>
      </c>
      <c r="G60">
        <v>10.011689808</v>
      </c>
      <c r="H60">
        <v>26.284106480999998</v>
      </c>
    </row>
    <row r="61" spans="1:8" x14ac:dyDescent="0.25">
      <c r="A61" t="s">
        <v>313</v>
      </c>
      <c r="B61" t="str">
        <f t="shared" si="0"/>
        <v>AREN</v>
      </c>
      <c r="C61">
        <v>2009</v>
      </c>
      <c r="D61" t="str">
        <f t="shared" si="1"/>
        <v>AREN:2009</v>
      </c>
      <c r="E61">
        <v>90</v>
      </c>
      <c r="F61">
        <v>126.48982253</v>
      </c>
      <c r="G61">
        <v>9.5442210960999994</v>
      </c>
      <c r="H61">
        <v>24.973570032000001</v>
      </c>
    </row>
    <row r="62" spans="1:8" x14ac:dyDescent="0.25">
      <c r="A62" t="s">
        <v>313</v>
      </c>
      <c r="B62" t="str">
        <f t="shared" si="0"/>
        <v>AREN</v>
      </c>
      <c r="C62">
        <v>2010</v>
      </c>
      <c r="D62" t="str">
        <f t="shared" si="1"/>
        <v>AREN:2010</v>
      </c>
      <c r="E62">
        <v>90</v>
      </c>
      <c r="F62">
        <v>118.30857005999999</v>
      </c>
      <c r="G62">
        <v>9.7078500014000007</v>
      </c>
      <c r="H62">
        <v>24.250879715</v>
      </c>
    </row>
    <row r="63" spans="1:8" x14ac:dyDescent="0.25">
      <c r="A63" t="s">
        <v>8</v>
      </c>
      <c r="B63" t="str">
        <f t="shared" si="0"/>
        <v>BADL</v>
      </c>
      <c r="C63">
        <v>1989</v>
      </c>
      <c r="D63" t="str">
        <f t="shared" si="1"/>
        <v>BADL:1989</v>
      </c>
      <c r="E63">
        <v>90</v>
      </c>
      <c r="F63">
        <v>50.293790377000001</v>
      </c>
      <c r="G63">
        <v>6.1552535926000003</v>
      </c>
      <c r="H63">
        <v>15.868491638</v>
      </c>
    </row>
    <row r="64" spans="1:8" x14ac:dyDescent="0.25">
      <c r="A64" t="s">
        <v>8</v>
      </c>
      <c r="B64" t="str">
        <f t="shared" si="0"/>
        <v>BADL</v>
      </c>
      <c r="C64">
        <v>1990</v>
      </c>
      <c r="D64" t="str">
        <f t="shared" si="1"/>
        <v>BADL:1990</v>
      </c>
      <c r="E64">
        <v>90</v>
      </c>
      <c r="F64">
        <v>51.838747795000003</v>
      </c>
      <c r="G64">
        <v>6.0843483258999997</v>
      </c>
      <c r="H64">
        <v>16.169207277000002</v>
      </c>
    </row>
    <row r="65" spans="1:8" x14ac:dyDescent="0.25">
      <c r="A65" t="s">
        <v>8</v>
      </c>
      <c r="B65" t="str">
        <f t="shared" si="0"/>
        <v>BADL</v>
      </c>
      <c r="C65">
        <v>1991</v>
      </c>
      <c r="D65" t="str">
        <f t="shared" si="1"/>
        <v>BADL:1991</v>
      </c>
      <c r="E65">
        <v>90</v>
      </c>
      <c r="F65">
        <v>56.175749920000001</v>
      </c>
      <c r="G65">
        <v>6.3592248730999996</v>
      </c>
      <c r="H65">
        <v>16.881997353999999</v>
      </c>
    </row>
    <row r="66" spans="1:8" x14ac:dyDescent="0.25">
      <c r="A66" t="s">
        <v>8</v>
      </c>
      <c r="B66" t="str">
        <f t="shared" ref="B66:B129" si="2">LEFT(A66,4)</f>
        <v>BADL</v>
      </c>
      <c r="C66">
        <v>1992</v>
      </c>
      <c r="D66" t="str">
        <f t="shared" ref="D66:D129" si="3">CONCATENATE(B66,":",C66)</f>
        <v>BADL:1992</v>
      </c>
      <c r="E66">
        <v>90</v>
      </c>
      <c r="F66">
        <v>61.463981408000002</v>
      </c>
      <c r="G66">
        <v>6.3481090510999998</v>
      </c>
      <c r="H66">
        <v>17.387598571000002</v>
      </c>
    </row>
    <row r="67" spans="1:8" x14ac:dyDescent="0.25">
      <c r="A67" t="s">
        <v>8</v>
      </c>
      <c r="B67" t="str">
        <f t="shared" si="2"/>
        <v>BADL</v>
      </c>
      <c r="C67">
        <v>1993</v>
      </c>
      <c r="D67" t="str">
        <f t="shared" si="3"/>
        <v>BADL:1993</v>
      </c>
      <c r="E67">
        <v>90</v>
      </c>
      <c r="F67">
        <v>60.362791164000001</v>
      </c>
      <c r="G67">
        <v>6.5058886282000001</v>
      </c>
      <c r="H67">
        <v>17.693549113</v>
      </c>
    </row>
    <row r="68" spans="1:8" x14ac:dyDescent="0.25">
      <c r="A68" t="s">
        <v>8</v>
      </c>
      <c r="B68" t="str">
        <f t="shared" si="2"/>
        <v>BADL</v>
      </c>
      <c r="C68">
        <v>1994</v>
      </c>
      <c r="D68" t="str">
        <f t="shared" si="3"/>
        <v>BADL:1994</v>
      </c>
      <c r="E68">
        <v>90</v>
      </c>
      <c r="F68">
        <v>61.379418495000003</v>
      </c>
      <c r="G68">
        <v>6.1635454579999998</v>
      </c>
      <c r="H68">
        <v>17.330527334999999</v>
      </c>
    </row>
    <row r="69" spans="1:8" x14ac:dyDescent="0.25">
      <c r="A69" t="s">
        <v>8</v>
      </c>
      <c r="B69" t="str">
        <f t="shared" si="2"/>
        <v>BADL</v>
      </c>
      <c r="C69">
        <v>1995</v>
      </c>
      <c r="D69" t="str">
        <f t="shared" si="3"/>
        <v>BADL:1995</v>
      </c>
      <c r="E69">
        <v>90</v>
      </c>
      <c r="F69">
        <v>56.402186303999997</v>
      </c>
      <c r="G69">
        <v>6.0527427807</v>
      </c>
      <c r="H69">
        <v>16.817914901999998</v>
      </c>
    </row>
    <row r="70" spans="1:8" x14ac:dyDescent="0.25">
      <c r="A70" t="s">
        <v>8</v>
      </c>
      <c r="B70" t="str">
        <f t="shared" si="2"/>
        <v>BADL</v>
      </c>
      <c r="C70">
        <v>1996</v>
      </c>
      <c r="D70" t="str">
        <f t="shared" si="3"/>
        <v>BADL:1996</v>
      </c>
      <c r="E70">
        <v>90</v>
      </c>
      <c r="F70">
        <v>60.083406345999997</v>
      </c>
      <c r="G70">
        <v>6.1506844330000003</v>
      </c>
      <c r="H70">
        <v>17.504326200000001</v>
      </c>
    </row>
    <row r="71" spans="1:8" x14ac:dyDescent="0.25">
      <c r="A71" t="s">
        <v>8</v>
      </c>
      <c r="B71" t="str">
        <f t="shared" si="2"/>
        <v>BADL</v>
      </c>
      <c r="C71">
        <v>1997</v>
      </c>
      <c r="D71" t="str">
        <f t="shared" si="3"/>
        <v>BADL:1997</v>
      </c>
      <c r="E71">
        <v>90</v>
      </c>
      <c r="F71">
        <v>45.743966471</v>
      </c>
      <c r="G71">
        <v>5.8288028088999999</v>
      </c>
      <c r="H71">
        <v>14.896885319000001</v>
      </c>
    </row>
    <row r="72" spans="1:8" x14ac:dyDescent="0.25">
      <c r="A72" t="s">
        <v>8</v>
      </c>
      <c r="B72" t="str">
        <f t="shared" si="2"/>
        <v>BADL</v>
      </c>
      <c r="C72">
        <v>1998</v>
      </c>
      <c r="D72" t="str">
        <f t="shared" si="3"/>
        <v>BADL:1998</v>
      </c>
      <c r="E72">
        <v>90</v>
      </c>
      <c r="F72">
        <v>63.3788348</v>
      </c>
      <c r="G72">
        <v>6.1618373449000003</v>
      </c>
      <c r="H72">
        <v>17.760319693</v>
      </c>
    </row>
    <row r="73" spans="1:8" x14ac:dyDescent="0.25">
      <c r="A73" t="s">
        <v>8</v>
      </c>
      <c r="B73" t="str">
        <f t="shared" si="2"/>
        <v>BADL</v>
      </c>
      <c r="C73">
        <v>1999</v>
      </c>
      <c r="D73" t="str">
        <f t="shared" si="3"/>
        <v>BADL:1999</v>
      </c>
      <c r="E73">
        <v>90</v>
      </c>
      <c r="F73">
        <v>47.83163047</v>
      </c>
      <c r="G73">
        <v>6.3645879999000003</v>
      </c>
      <c r="H73">
        <v>15.181629944999999</v>
      </c>
    </row>
    <row r="74" spans="1:8" x14ac:dyDescent="0.25">
      <c r="A74" t="s">
        <v>8</v>
      </c>
      <c r="B74" t="str">
        <f t="shared" si="2"/>
        <v>BADL</v>
      </c>
      <c r="C74">
        <v>2000</v>
      </c>
      <c r="D74" t="str">
        <f t="shared" si="3"/>
        <v>BADL:2000</v>
      </c>
      <c r="E74">
        <v>90</v>
      </c>
      <c r="F74">
        <v>43.274590404000001</v>
      </c>
      <c r="G74">
        <v>5.3161295530999997</v>
      </c>
      <c r="H74">
        <v>14.340454846</v>
      </c>
    </row>
    <row r="75" spans="1:8" x14ac:dyDescent="0.25">
      <c r="A75" t="s">
        <v>8</v>
      </c>
      <c r="B75" t="str">
        <f t="shared" si="2"/>
        <v>BADL</v>
      </c>
      <c r="C75">
        <v>2001</v>
      </c>
      <c r="D75" t="str">
        <f t="shared" si="3"/>
        <v>BADL:2001</v>
      </c>
      <c r="E75">
        <v>90</v>
      </c>
      <c r="F75">
        <v>51.612006751999999</v>
      </c>
      <c r="G75">
        <v>5.7080859684999998</v>
      </c>
      <c r="H75">
        <v>16.053832241999999</v>
      </c>
    </row>
    <row r="76" spans="1:8" x14ac:dyDescent="0.25">
      <c r="A76" t="s">
        <v>8</v>
      </c>
      <c r="B76" t="str">
        <f t="shared" si="2"/>
        <v>BADL</v>
      </c>
      <c r="C76">
        <v>2002</v>
      </c>
      <c r="D76" t="str">
        <f t="shared" si="3"/>
        <v>BADL:2002</v>
      </c>
      <c r="E76">
        <v>90</v>
      </c>
      <c r="F76">
        <v>43.258279934999997</v>
      </c>
      <c r="G76">
        <v>5.9728825068000004</v>
      </c>
      <c r="H76">
        <v>14.442243664999999</v>
      </c>
    </row>
    <row r="77" spans="1:8" x14ac:dyDescent="0.25">
      <c r="A77" t="s">
        <v>8</v>
      </c>
      <c r="B77" t="str">
        <f t="shared" si="2"/>
        <v>BADL</v>
      </c>
      <c r="C77">
        <v>2003</v>
      </c>
      <c r="D77" t="str">
        <f t="shared" si="3"/>
        <v>BADL:2003</v>
      </c>
      <c r="E77">
        <v>90</v>
      </c>
      <c r="F77">
        <v>46.986473619000002</v>
      </c>
      <c r="G77">
        <v>5.9692317561000001</v>
      </c>
      <c r="H77">
        <v>15.21438912</v>
      </c>
    </row>
    <row r="78" spans="1:8" x14ac:dyDescent="0.25">
      <c r="A78" t="s">
        <v>8</v>
      </c>
      <c r="B78" t="str">
        <f t="shared" si="2"/>
        <v>BADL</v>
      </c>
      <c r="C78">
        <v>2004</v>
      </c>
      <c r="D78" t="str">
        <f t="shared" si="3"/>
        <v>BADL:2004</v>
      </c>
      <c r="E78">
        <v>90</v>
      </c>
      <c r="F78">
        <v>45.377291519000003</v>
      </c>
      <c r="G78">
        <v>6.1016938570999999</v>
      </c>
      <c r="H78">
        <v>14.850883190999999</v>
      </c>
    </row>
    <row r="79" spans="1:8" x14ac:dyDescent="0.25">
      <c r="A79" t="s">
        <v>8</v>
      </c>
      <c r="B79" t="str">
        <f t="shared" si="2"/>
        <v>BADL</v>
      </c>
      <c r="C79">
        <v>2005</v>
      </c>
      <c r="D79" t="str">
        <f t="shared" si="3"/>
        <v>BADL:2005</v>
      </c>
      <c r="E79">
        <v>90</v>
      </c>
      <c r="F79">
        <v>48.750789111000003</v>
      </c>
      <c r="G79">
        <v>6.4188995188</v>
      </c>
      <c r="H79">
        <v>15.706433354</v>
      </c>
    </row>
    <row r="80" spans="1:8" x14ac:dyDescent="0.25">
      <c r="A80" t="s">
        <v>8</v>
      </c>
      <c r="B80" t="str">
        <f t="shared" si="2"/>
        <v>BADL</v>
      </c>
      <c r="C80">
        <v>2006</v>
      </c>
      <c r="D80" t="str">
        <f t="shared" si="3"/>
        <v>BADL:2006</v>
      </c>
      <c r="E80">
        <v>90</v>
      </c>
      <c r="F80">
        <v>46.170005969999998</v>
      </c>
      <c r="G80">
        <v>6.0102028109000001</v>
      </c>
      <c r="H80">
        <v>14.841147826</v>
      </c>
    </row>
    <row r="81" spans="1:8" x14ac:dyDescent="0.25">
      <c r="A81" t="s">
        <v>8</v>
      </c>
      <c r="B81" t="str">
        <f t="shared" si="2"/>
        <v>BADL</v>
      </c>
      <c r="C81">
        <v>2007</v>
      </c>
      <c r="D81" t="str">
        <f t="shared" si="3"/>
        <v>BADL:2007</v>
      </c>
      <c r="E81">
        <v>90</v>
      </c>
      <c r="F81">
        <v>46.226415848000002</v>
      </c>
      <c r="G81">
        <v>5.8558931131999996</v>
      </c>
      <c r="H81">
        <v>15.144371272000001</v>
      </c>
    </row>
    <row r="82" spans="1:8" x14ac:dyDescent="0.25">
      <c r="A82" t="s">
        <v>8</v>
      </c>
      <c r="B82" t="str">
        <f t="shared" si="2"/>
        <v>BADL</v>
      </c>
      <c r="C82">
        <v>2008</v>
      </c>
      <c r="D82" t="str">
        <f t="shared" si="3"/>
        <v>BADL:2008</v>
      </c>
      <c r="E82">
        <v>90</v>
      </c>
      <c r="F82">
        <v>45.170489179999997</v>
      </c>
      <c r="G82">
        <v>5.7568436427999998</v>
      </c>
      <c r="H82">
        <v>14.832445141999999</v>
      </c>
    </row>
    <row r="83" spans="1:8" x14ac:dyDescent="0.25">
      <c r="A83" t="s">
        <v>8</v>
      </c>
      <c r="B83" t="str">
        <f t="shared" si="2"/>
        <v>BADL</v>
      </c>
      <c r="C83">
        <v>2009</v>
      </c>
      <c r="D83" t="str">
        <f t="shared" si="3"/>
        <v>BADL:2009</v>
      </c>
      <c r="E83">
        <v>90</v>
      </c>
      <c r="F83">
        <v>43.548702136999999</v>
      </c>
      <c r="G83">
        <v>6.008331654</v>
      </c>
      <c r="H83">
        <v>14.447390481999999</v>
      </c>
    </row>
    <row r="84" spans="1:8" x14ac:dyDescent="0.25">
      <c r="A84" t="s">
        <v>8</v>
      </c>
      <c r="B84" t="str">
        <f t="shared" si="2"/>
        <v>BADL</v>
      </c>
      <c r="C84">
        <v>2010</v>
      </c>
      <c r="D84" t="str">
        <f t="shared" si="3"/>
        <v>BADL:2010</v>
      </c>
      <c r="E84">
        <v>90</v>
      </c>
      <c r="F84">
        <v>50.846543894</v>
      </c>
      <c r="G84">
        <v>5.7461507984000004</v>
      </c>
      <c r="H84">
        <v>15.888989725</v>
      </c>
    </row>
    <row r="85" spans="1:8" x14ac:dyDescent="0.25">
      <c r="A85" t="s">
        <v>8</v>
      </c>
      <c r="B85" t="str">
        <f t="shared" si="2"/>
        <v>BADL</v>
      </c>
      <c r="C85">
        <v>2011</v>
      </c>
      <c r="D85" t="str">
        <f t="shared" si="3"/>
        <v>BADL:2011</v>
      </c>
      <c r="E85">
        <v>90</v>
      </c>
      <c r="F85">
        <v>43.911740950000002</v>
      </c>
      <c r="G85">
        <v>6.0021179142000003</v>
      </c>
      <c r="H85">
        <v>14.387133922</v>
      </c>
    </row>
    <row r="86" spans="1:8" x14ac:dyDescent="0.25">
      <c r="A86" t="s">
        <v>8</v>
      </c>
      <c r="B86" t="str">
        <f t="shared" si="2"/>
        <v>BADL</v>
      </c>
      <c r="C86">
        <v>2012</v>
      </c>
      <c r="D86" t="str">
        <f t="shared" si="3"/>
        <v>BADL:2012</v>
      </c>
      <c r="E86">
        <v>90</v>
      </c>
      <c r="F86">
        <v>40.444482960000002</v>
      </c>
      <c r="G86">
        <v>6.1332477073999998</v>
      </c>
      <c r="H86">
        <v>13.548880326999999</v>
      </c>
    </row>
    <row r="87" spans="1:8" x14ac:dyDescent="0.25">
      <c r="A87" t="s">
        <v>8</v>
      </c>
      <c r="B87" t="str">
        <f t="shared" si="2"/>
        <v>BADL</v>
      </c>
      <c r="C87">
        <v>2013</v>
      </c>
      <c r="D87" t="str">
        <f t="shared" si="3"/>
        <v>BADL:2013</v>
      </c>
      <c r="E87">
        <v>90</v>
      </c>
      <c r="F87">
        <v>39.372691807000002</v>
      </c>
      <c r="G87">
        <v>5.9615614101999999</v>
      </c>
      <c r="H87">
        <v>13.373447858</v>
      </c>
    </row>
    <row r="88" spans="1:8" x14ac:dyDescent="0.25">
      <c r="A88" t="s">
        <v>8</v>
      </c>
      <c r="B88" t="str">
        <f t="shared" si="2"/>
        <v>BADL</v>
      </c>
      <c r="C88">
        <v>2014</v>
      </c>
      <c r="D88" t="str">
        <f t="shared" si="3"/>
        <v>BADL:2014</v>
      </c>
      <c r="E88">
        <v>90</v>
      </c>
      <c r="F88">
        <v>34.671110267000003</v>
      </c>
      <c r="G88">
        <v>5.6899746310000001</v>
      </c>
      <c r="H88">
        <v>12.241261746999999</v>
      </c>
    </row>
    <row r="89" spans="1:8" x14ac:dyDescent="0.25">
      <c r="A89" t="s">
        <v>8</v>
      </c>
      <c r="B89" t="str">
        <f t="shared" si="2"/>
        <v>BADL</v>
      </c>
      <c r="C89">
        <v>2015</v>
      </c>
      <c r="D89" t="str">
        <f t="shared" si="3"/>
        <v>BADL:2015</v>
      </c>
      <c r="E89">
        <v>90</v>
      </c>
      <c r="F89">
        <v>31.932123699999998</v>
      </c>
      <c r="G89">
        <v>5.7057690144000004</v>
      </c>
      <c r="H89">
        <v>11.525720121000001</v>
      </c>
    </row>
    <row r="90" spans="1:8" x14ac:dyDescent="0.25">
      <c r="A90" t="s">
        <v>8</v>
      </c>
      <c r="B90" t="str">
        <f t="shared" si="2"/>
        <v>BADL</v>
      </c>
      <c r="C90">
        <v>2016</v>
      </c>
      <c r="D90" t="str">
        <f t="shared" si="3"/>
        <v>BADL:2016</v>
      </c>
      <c r="E90">
        <v>90</v>
      </c>
      <c r="F90">
        <v>34.155967668999999</v>
      </c>
      <c r="G90">
        <v>5.8510222549000002</v>
      </c>
      <c r="H90">
        <v>12.093300464</v>
      </c>
    </row>
    <row r="91" spans="1:8" x14ac:dyDescent="0.25">
      <c r="A91" t="s">
        <v>8</v>
      </c>
      <c r="B91" t="str">
        <f t="shared" si="2"/>
        <v>BADL</v>
      </c>
      <c r="C91">
        <v>2017</v>
      </c>
      <c r="D91" t="str">
        <f t="shared" si="3"/>
        <v>BADL:2017</v>
      </c>
      <c r="E91">
        <v>90</v>
      </c>
      <c r="F91">
        <v>37.155363416999997</v>
      </c>
      <c r="G91">
        <v>5.9096407878999999</v>
      </c>
      <c r="H91">
        <v>12.829438530999999</v>
      </c>
    </row>
    <row r="92" spans="1:8" x14ac:dyDescent="0.25">
      <c r="A92" t="s">
        <v>314</v>
      </c>
      <c r="B92" t="str">
        <f t="shared" si="2"/>
        <v>BALA</v>
      </c>
      <c r="C92">
        <v>2011</v>
      </c>
      <c r="D92" t="str">
        <f t="shared" si="3"/>
        <v>BALA:2011</v>
      </c>
      <c r="E92">
        <v>90</v>
      </c>
      <c r="F92">
        <v>39.919505743999999</v>
      </c>
      <c r="G92">
        <v>6.4980497760000002</v>
      </c>
      <c r="H92">
        <v>13.117240321000001</v>
      </c>
    </row>
    <row r="93" spans="1:8" x14ac:dyDescent="0.25">
      <c r="A93" t="s">
        <v>314</v>
      </c>
      <c r="B93" t="str">
        <f t="shared" si="2"/>
        <v>BALA</v>
      </c>
      <c r="C93">
        <v>2012</v>
      </c>
      <c r="D93" t="str">
        <f t="shared" si="3"/>
        <v>BALA:2012</v>
      </c>
      <c r="E93">
        <v>90</v>
      </c>
      <c r="F93">
        <v>44.509090694000001</v>
      </c>
      <c r="G93">
        <v>6.5034948768999996</v>
      </c>
      <c r="H93">
        <v>13.822498746000001</v>
      </c>
    </row>
    <row r="94" spans="1:8" x14ac:dyDescent="0.25">
      <c r="A94" t="s">
        <v>314</v>
      </c>
      <c r="B94" t="str">
        <f t="shared" si="2"/>
        <v>BALA</v>
      </c>
      <c r="C94">
        <v>2013</v>
      </c>
      <c r="D94" t="str">
        <f t="shared" si="3"/>
        <v>BALA:2013</v>
      </c>
      <c r="E94">
        <v>90</v>
      </c>
      <c r="F94">
        <v>39.153798655999999</v>
      </c>
      <c r="G94">
        <v>6.2067653390000004</v>
      </c>
      <c r="H94">
        <v>12.70112883</v>
      </c>
    </row>
    <row r="95" spans="1:8" x14ac:dyDescent="0.25">
      <c r="A95" t="s">
        <v>314</v>
      </c>
      <c r="B95" t="str">
        <f t="shared" si="2"/>
        <v>BALA</v>
      </c>
      <c r="C95">
        <v>2014</v>
      </c>
      <c r="D95" t="str">
        <f t="shared" si="3"/>
        <v>BALA:2014</v>
      </c>
      <c r="E95">
        <v>90</v>
      </c>
      <c r="F95">
        <v>37.101540311999997</v>
      </c>
      <c r="G95">
        <v>6.4007398058999998</v>
      </c>
      <c r="H95">
        <v>12.817664758999999</v>
      </c>
    </row>
    <row r="96" spans="1:8" x14ac:dyDescent="0.25">
      <c r="A96" t="s">
        <v>314</v>
      </c>
      <c r="B96" t="str">
        <f t="shared" si="2"/>
        <v>BALA</v>
      </c>
      <c r="C96">
        <v>2015</v>
      </c>
      <c r="D96" t="str">
        <f t="shared" si="3"/>
        <v>BALA:2015</v>
      </c>
      <c r="E96">
        <v>90</v>
      </c>
      <c r="F96">
        <v>40.695130446999997</v>
      </c>
      <c r="G96">
        <v>6.1979676954</v>
      </c>
      <c r="H96">
        <v>13.051128411000001</v>
      </c>
    </row>
    <row r="97" spans="1:8" x14ac:dyDescent="0.25">
      <c r="A97" t="s">
        <v>314</v>
      </c>
      <c r="B97" t="str">
        <f t="shared" si="2"/>
        <v>BALA</v>
      </c>
      <c r="C97">
        <v>2016</v>
      </c>
      <c r="D97" t="str">
        <f t="shared" si="3"/>
        <v>BALA:2016</v>
      </c>
      <c r="E97">
        <v>90</v>
      </c>
      <c r="F97">
        <v>37.130472124000001</v>
      </c>
      <c r="G97">
        <v>6.6197472309999998</v>
      </c>
      <c r="H97">
        <v>12.346369942000001</v>
      </c>
    </row>
    <row r="98" spans="1:8" x14ac:dyDescent="0.25">
      <c r="A98" t="s">
        <v>315</v>
      </c>
      <c r="B98" t="str">
        <f t="shared" si="2"/>
        <v>BALD</v>
      </c>
      <c r="C98">
        <v>2001</v>
      </c>
      <c r="D98" t="str">
        <f t="shared" si="3"/>
        <v>BALD:2001</v>
      </c>
      <c r="E98">
        <v>90</v>
      </c>
      <c r="F98">
        <v>25.315340636999998</v>
      </c>
      <c r="G98">
        <v>3.9885275406999998</v>
      </c>
      <c r="H98">
        <v>9.1105561191</v>
      </c>
    </row>
    <row r="99" spans="1:8" x14ac:dyDescent="0.25">
      <c r="A99" t="s">
        <v>315</v>
      </c>
      <c r="B99" t="str">
        <f t="shared" si="2"/>
        <v>BALD</v>
      </c>
      <c r="C99">
        <v>2002</v>
      </c>
      <c r="D99" t="str">
        <f t="shared" si="3"/>
        <v>BALD:2002</v>
      </c>
      <c r="E99">
        <v>90</v>
      </c>
      <c r="F99">
        <v>25.789493102000002</v>
      </c>
      <c r="G99">
        <v>4.2397493522999996</v>
      </c>
      <c r="H99">
        <v>9.3161513238999998</v>
      </c>
    </row>
    <row r="100" spans="1:8" x14ac:dyDescent="0.25">
      <c r="A100" t="s">
        <v>315</v>
      </c>
      <c r="B100" t="str">
        <f t="shared" si="2"/>
        <v>BALD</v>
      </c>
      <c r="C100">
        <v>2003</v>
      </c>
      <c r="D100" t="str">
        <f t="shared" si="3"/>
        <v>BALD:2003</v>
      </c>
      <c r="E100">
        <v>90</v>
      </c>
      <c r="F100">
        <v>25.210918906</v>
      </c>
      <c r="G100">
        <v>4.4240119284999997</v>
      </c>
      <c r="H100">
        <v>9.1299640384000007</v>
      </c>
    </row>
    <row r="101" spans="1:8" x14ac:dyDescent="0.25">
      <c r="A101" t="s">
        <v>315</v>
      </c>
      <c r="B101" t="str">
        <f t="shared" si="2"/>
        <v>BALD</v>
      </c>
      <c r="C101">
        <v>2004</v>
      </c>
      <c r="D101" t="str">
        <f t="shared" si="3"/>
        <v>BALD:2004</v>
      </c>
      <c r="E101">
        <v>90</v>
      </c>
      <c r="F101">
        <v>22.435574683999999</v>
      </c>
      <c r="G101">
        <v>3.7502173990999998</v>
      </c>
      <c r="H101">
        <v>7.9461506999999996</v>
      </c>
    </row>
    <row r="102" spans="1:8" x14ac:dyDescent="0.25">
      <c r="A102" t="s">
        <v>315</v>
      </c>
      <c r="B102" t="str">
        <f t="shared" si="2"/>
        <v>BALD</v>
      </c>
      <c r="C102">
        <v>2005</v>
      </c>
      <c r="D102" t="str">
        <f t="shared" si="3"/>
        <v>BALD:2005</v>
      </c>
      <c r="E102">
        <v>90</v>
      </c>
      <c r="F102">
        <v>26.245016181</v>
      </c>
      <c r="G102">
        <v>3.6735296060999998</v>
      </c>
      <c r="H102">
        <v>9.4271149799000007</v>
      </c>
    </row>
    <row r="103" spans="1:8" x14ac:dyDescent="0.25">
      <c r="A103" t="s">
        <v>315</v>
      </c>
      <c r="B103" t="str">
        <f t="shared" si="2"/>
        <v>BALD</v>
      </c>
      <c r="C103">
        <v>2006</v>
      </c>
      <c r="D103" t="str">
        <f t="shared" si="3"/>
        <v>BALD:2006</v>
      </c>
      <c r="E103">
        <v>90</v>
      </c>
      <c r="F103">
        <v>22.540672677</v>
      </c>
      <c r="G103">
        <v>3.8339714235</v>
      </c>
      <c r="H103">
        <v>8.0022839105999992</v>
      </c>
    </row>
    <row r="104" spans="1:8" x14ac:dyDescent="0.25">
      <c r="A104" t="s">
        <v>315</v>
      </c>
      <c r="B104" t="str">
        <f t="shared" si="2"/>
        <v>BALD</v>
      </c>
      <c r="C104">
        <v>2007</v>
      </c>
      <c r="D104" t="str">
        <f t="shared" si="3"/>
        <v>BALD:2007</v>
      </c>
      <c r="E104">
        <v>90</v>
      </c>
      <c r="F104">
        <v>25.068107224999999</v>
      </c>
      <c r="G104">
        <v>4.1590292536</v>
      </c>
      <c r="H104">
        <v>9.0071341231000002</v>
      </c>
    </row>
    <row r="105" spans="1:8" x14ac:dyDescent="0.25">
      <c r="A105" t="s">
        <v>315</v>
      </c>
      <c r="B105" t="str">
        <f t="shared" si="2"/>
        <v>BALD</v>
      </c>
      <c r="C105">
        <v>2008</v>
      </c>
      <c r="D105" t="str">
        <f t="shared" si="3"/>
        <v>BALD:2008</v>
      </c>
      <c r="E105">
        <v>90</v>
      </c>
      <c r="F105">
        <v>24.645643486000001</v>
      </c>
      <c r="G105">
        <v>3.9624838858000002</v>
      </c>
      <c r="H105">
        <v>8.8993642536999999</v>
      </c>
    </row>
    <row r="106" spans="1:8" x14ac:dyDescent="0.25">
      <c r="A106" t="s">
        <v>315</v>
      </c>
      <c r="B106" t="str">
        <f t="shared" si="2"/>
        <v>BALD</v>
      </c>
      <c r="C106">
        <v>2009</v>
      </c>
      <c r="D106" t="str">
        <f t="shared" si="3"/>
        <v>BALD:2009</v>
      </c>
      <c r="E106">
        <v>90</v>
      </c>
      <c r="F106">
        <v>21.596249239999999</v>
      </c>
      <c r="G106">
        <v>3.8147766486000001</v>
      </c>
      <c r="H106">
        <v>7.5307115198999997</v>
      </c>
    </row>
    <row r="107" spans="1:8" x14ac:dyDescent="0.25">
      <c r="A107" t="s">
        <v>315</v>
      </c>
      <c r="B107" t="str">
        <f t="shared" si="2"/>
        <v>BALD</v>
      </c>
      <c r="C107">
        <v>2010</v>
      </c>
      <c r="D107" t="str">
        <f t="shared" si="3"/>
        <v>BALD:2010</v>
      </c>
      <c r="E107">
        <v>90</v>
      </c>
      <c r="F107">
        <v>23.361685690000002</v>
      </c>
      <c r="G107">
        <v>4.1743915694</v>
      </c>
      <c r="H107">
        <v>8.3546633119999996</v>
      </c>
    </row>
    <row r="108" spans="1:8" x14ac:dyDescent="0.25">
      <c r="A108" t="s">
        <v>315</v>
      </c>
      <c r="B108" t="str">
        <f t="shared" si="2"/>
        <v>BALD</v>
      </c>
      <c r="C108">
        <v>2011</v>
      </c>
      <c r="D108" t="str">
        <f t="shared" si="3"/>
        <v>BALD:2011</v>
      </c>
      <c r="E108">
        <v>90</v>
      </c>
      <c r="F108">
        <v>24.135774423000001</v>
      </c>
      <c r="G108">
        <v>4.2307903062000003</v>
      </c>
      <c r="H108">
        <v>8.6222557179999999</v>
      </c>
    </row>
    <row r="109" spans="1:8" x14ac:dyDescent="0.25">
      <c r="A109" t="s">
        <v>315</v>
      </c>
      <c r="B109" t="str">
        <f t="shared" si="2"/>
        <v>BALD</v>
      </c>
      <c r="C109">
        <v>2012</v>
      </c>
      <c r="D109" t="str">
        <f t="shared" si="3"/>
        <v>BALD:2012</v>
      </c>
      <c r="E109">
        <v>90</v>
      </c>
      <c r="F109">
        <v>24.490689337999999</v>
      </c>
      <c r="G109">
        <v>4.1610567730000003</v>
      </c>
      <c r="H109">
        <v>8.8469251678000003</v>
      </c>
    </row>
    <row r="110" spans="1:8" x14ac:dyDescent="0.25">
      <c r="A110" t="s">
        <v>315</v>
      </c>
      <c r="B110" t="str">
        <f t="shared" si="2"/>
        <v>BALD</v>
      </c>
      <c r="C110">
        <v>2013</v>
      </c>
      <c r="D110" t="str">
        <f t="shared" si="3"/>
        <v>BALD:2013</v>
      </c>
      <c r="E110">
        <v>90</v>
      </c>
      <c r="F110">
        <v>22.339533331999998</v>
      </c>
      <c r="G110">
        <v>4.0931769260999999</v>
      </c>
      <c r="H110">
        <v>7.9089037090999996</v>
      </c>
    </row>
    <row r="111" spans="1:8" x14ac:dyDescent="0.25">
      <c r="A111" t="s">
        <v>315</v>
      </c>
      <c r="B111" t="str">
        <f t="shared" si="2"/>
        <v>BALD</v>
      </c>
      <c r="C111">
        <v>2014</v>
      </c>
      <c r="D111" t="str">
        <f t="shared" si="3"/>
        <v>BALD:2014</v>
      </c>
      <c r="E111">
        <v>90</v>
      </c>
      <c r="F111">
        <v>20.234306760999999</v>
      </c>
      <c r="G111">
        <v>3.7158981390000001</v>
      </c>
      <c r="H111">
        <v>6.8776626489000003</v>
      </c>
    </row>
    <row r="112" spans="1:8" x14ac:dyDescent="0.25">
      <c r="A112" t="s">
        <v>315</v>
      </c>
      <c r="B112" t="str">
        <f t="shared" si="2"/>
        <v>BALD</v>
      </c>
      <c r="C112">
        <v>2015</v>
      </c>
      <c r="D112" t="str">
        <f t="shared" si="3"/>
        <v>BALD:2015</v>
      </c>
      <c r="E112">
        <v>90</v>
      </c>
      <c r="F112">
        <v>21.183336968999999</v>
      </c>
      <c r="G112">
        <v>3.9755109684000001</v>
      </c>
      <c r="H112">
        <v>7.3834634002000001</v>
      </c>
    </row>
    <row r="113" spans="1:8" x14ac:dyDescent="0.25">
      <c r="A113" t="s">
        <v>315</v>
      </c>
      <c r="B113" t="str">
        <f t="shared" si="2"/>
        <v>BALD</v>
      </c>
      <c r="C113">
        <v>2016</v>
      </c>
      <c r="D113" t="str">
        <f t="shared" si="3"/>
        <v>BALD:2016</v>
      </c>
      <c r="E113">
        <v>90</v>
      </c>
      <c r="F113">
        <v>19.778096171000001</v>
      </c>
      <c r="G113">
        <v>3.8363854767999999</v>
      </c>
      <c r="H113">
        <v>6.7383333819000004</v>
      </c>
    </row>
    <row r="114" spans="1:8" x14ac:dyDescent="0.25">
      <c r="A114" t="s">
        <v>315</v>
      </c>
      <c r="B114" t="str">
        <f t="shared" si="2"/>
        <v>BALD</v>
      </c>
      <c r="C114">
        <v>2017</v>
      </c>
      <c r="D114" t="str">
        <f t="shared" si="3"/>
        <v>BALD:2017</v>
      </c>
      <c r="E114">
        <v>90</v>
      </c>
      <c r="F114">
        <v>22.681750694000002</v>
      </c>
      <c r="G114">
        <v>4.0008163528000003</v>
      </c>
      <c r="H114">
        <v>7.9517391747000001</v>
      </c>
    </row>
    <row r="115" spans="1:8" x14ac:dyDescent="0.25">
      <c r="A115" t="s">
        <v>12</v>
      </c>
      <c r="B115" t="str">
        <f t="shared" si="2"/>
        <v>BAND</v>
      </c>
      <c r="C115">
        <v>1989</v>
      </c>
      <c r="D115" t="str">
        <f t="shared" si="3"/>
        <v>BAND:1989</v>
      </c>
      <c r="E115">
        <v>90</v>
      </c>
      <c r="F115">
        <v>33.479384445000001</v>
      </c>
      <c r="G115">
        <v>4.1662983378999998</v>
      </c>
      <c r="H115">
        <v>11.864448462</v>
      </c>
    </row>
    <row r="116" spans="1:8" x14ac:dyDescent="0.25">
      <c r="A116" t="s">
        <v>12</v>
      </c>
      <c r="B116" t="str">
        <f t="shared" si="2"/>
        <v>BAND</v>
      </c>
      <c r="C116">
        <v>1992</v>
      </c>
      <c r="D116" t="str">
        <f t="shared" si="3"/>
        <v>BAND:1992</v>
      </c>
      <c r="E116">
        <v>90</v>
      </c>
      <c r="F116">
        <v>29.486229971</v>
      </c>
      <c r="G116">
        <v>3.7728534798000002</v>
      </c>
      <c r="H116">
        <v>10.602030769000001</v>
      </c>
    </row>
    <row r="117" spans="1:8" x14ac:dyDescent="0.25">
      <c r="A117" t="s">
        <v>12</v>
      </c>
      <c r="B117" t="str">
        <f t="shared" si="2"/>
        <v>BAND</v>
      </c>
      <c r="C117">
        <v>1993</v>
      </c>
      <c r="D117" t="str">
        <f t="shared" si="3"/>
        <v>BAND:1993</v>
      </c>
      <c r="E117">
        <v>90</v>
      </c>
      <c r="F117">
        <v>28.667015593999999</v>
      </c>
      <c r="G117">
        <v>3.8193495199999998</v>
      </c>
      <c r="H117">
        <v>10.325146141999999</v>
      </c>
    </row>
    <row r="118" spans="1:8" x14ac:dyDescent="0.25">
      <c r="A118" t="s">
        <v>12</v>
      </c>
      <c r="B118" t="str">
        <f t="shared" si="2"/>
        <v>BAND</v>
      </c>
      <c r="C118">
        <v>1994</v>
      </c>
      <c r="D118" t="str">
        <f t="shared" si="3"/>
        <v>BAND:1994</v>
      </c>
      <c r="E118">
        <v>90</v>
      </c>
      <c r="F118">
        <v>28.164742058000002</v>
      </c>
      <c r="G118">
        <v>3.9323146533000002</v>
      </c>
      <c r="H118">
        <v>10.243159871</v>
      </c>
    </row>
    <row r="119" spans="1:8" x14ac:dyDescent="0.25">
      <c r="A119" t="s">
        <v>12</v>
      </c>
      <c r="B119" t="str">
        <f t="shared" si="2"/>
        <v>BAND</v>
      </c>
      <c r="C119">
        <v>1995</v>
      </c>
      <c r="D119" t="str">
        <f t="shared" si="3"/>
        <v>BAND:1995</v>
      </c>
      <c r="E119">
        <v>90</v>
      </c>
      <c r="F119">
        <v>30.667010864000002</v>
      </c>
      <c r="G119">
        <v>4.3719161700000004</v>
      </c>
      <c r="H119">
        <v>10.98839562</v>
      </c>
    </row>
    <row r="120" spans="1:8" x14ac:dyDescent="0.25">
      <c r="A120" t="s">
        <v>12</v>
      </c>
      <c r="B120" t="str">
        <f t="shared" si="2"/>
        <v>BAND</v>
      </c>
      <c r="C120">
        <v>1996</v>
      </c>
      <c r="D120" t="str">
        <f t="shared" si="3"/>
        <v>BAND:1996</v>
      </c>
      <c r="E120">
        <v>90</v>
      </c>
      <c r="F120">
        <v>27.011255803000001</v>
      </c>
      <c r="G120">
        <v>3.9096770938000001</v>
      </c>
      <c r="H120">
        <v>9.8426702223000007</v>
      </c>
    </row>
    <row r="121" spans="1:8" x14ac:dyDescent="0.25">
      <c r="A121" t="s">
        <v>12</v>
      </c>
      <c r="B121" t="str">
        <f t="shared" si="2"/>
        <v>BAND</v>
      </c>
      <c r="C121">
        <v>1997</v>
      </c>
      <c r="D121" t="str">
        <f t="shared" si="3"/>
        <v>BAND:1997</v>
      </c>
      <c r="E121">
        <v>90</v>
      </c>
      <c r="F121">
        <v>30.674693401999999</v>
      </c>
      <c r="G121">
        <v>4.2610857343999999</v>
      </c>
      <c r="H121">
        <v>10.986047547</v>
      </c>
    </row>
    <row r="122" spans="1:8" x14ac:dyDescent="0.25">
      <c r="A122" t="s">
        <v>12</v>
      </c>
      <c r="B122" t="str">
        <f t="shared" si="2"/>
        <v>BAND</v>
      </c>
      <c r="C122">
        <v>1998</v>
      </c>
      <c r="D122" t="str">
        <f t="shared" si="3"/>
        <v>BAND:1998</v>
      </c>
      <c r="E122">
        <v>90</v>
      </c>
      <c r="F122">
        <v>34.982667685999999</v>
      </c>
      <c r="G122">
        <v>4.349223136</v>
      </c>
      <c r="H122">
        <v>12.250979421</v>
      </c>
    </row>
    <row r="123" spans="1:8" x14ac:dyDescent="0.25">
      <c r="A123" t="s">
        <v>12</v>
      </c>
      <c r="B123" t="str">
        <f t="shared" si="2"/>
        <v>BAND</v>
      </c>
      <c r="C123">
        <v>1999</v>
      </c>
      <c r="D123" t="str">
        <f t="shared" si="3"/>
        <v>BAND:1999</v>
      </c>
      <c r="E123">
        <v>90</v>
      </c>
      <c r="F123">
        <v>27.508950179999999</v>
      </c>
      <c r="G123">
        <v>3.8657360663000002</v>
      </c>
      <c r="H123">
        <v>9.9259267798999993</v>
      </c>
    </row>
    <row r="124" spans="1:8" x14ac:dyDescent="0.25">
      <c r="A124" t="s">
        <v>12</v>
      </c>
      <c r="B124" t="str">
        <f t="shared" si="2"/>
        <v>BAND</v>
      </c>
      <c r="C124">
        <v>2000</v>
      </c>
      <c r="D124" t="str">
        <f t="shared" si="3"/>
        <v>BAND:2000</v>
      </c>
      <c r="E124">
        <v>90</v>
      </c>
      <c r="F124">
        <v>28.306769472999999</v>
      </c>
      <c r="G124">
        <v>3.8911612614000002</v>
      </c>
      <c r="H124">
        <v>10.263111965</v>
      </c>
    </row>
    <row r="125" spans="1:8" x14ac:dyDescent="0.25">
      <c r="A125" t="s">
        <v>12</v>
      </c>
      <c r="B125" t="str">
        <f t="shared" si="2"/>
        <v>BAND</v>
      </c>
      <c r="C125">
        <v>2001</v>
      </c>
      <c r="D125" t="str">
        <f t="shared" si="3"/>
        <v>BAND:2001</v>
      </c>
      <c r="E125">
        <v>90</v>
      </c>
      <c r="F125">
        <v>26.158095801999998</v>
      </c>
      <c r="G125">
        <v>3.9492376999999999</v>
      </c>
      <c r="H125">
        <v>9.4878965557000008</v>
      </c>
    </row>
    <row r="126" spans="1:8" x14ac:dyDescent="0.25">
      <c r="A126" t="s">
        <v>12</v>
      </c>
      <c r="B126" t="str">
        <f t="shared" si="2"/>
        <v>BAND</v>
      </c>
      <c r="C126">
        <v>2002</v>
      </c>
      <c r="D126" t="str">
        <f t="shared" si="3"/>
        <v>BAND:2002</v>
      </c>
      <c r="E126">
        <v>90</v>
      </c>
      <c r="F126">
        <v>27.237362037</v>
      </c>
      <c r="G126">
        <v>3.7932865343</v>
      </c>
      <c r="H126">
        <v>9.7987857468000001</v>
      </c>
    </row>
    <row r="127" spans="1:8" x14ac:dyDescent="0.25">
      <c r="A127" t="s">
        <v>12</v>
      </c>
      <c r="B127" t="str">
        <f t="shared" si="2"/>
        <v>BAND</v>
      </c>
      <c r="C127">
        <v>2003</v>
      </c>
      <c r="D127" t="str">
        <f t="shared" si="3"/>
        <v>BAND:2003</v>
      </c>
      <c r="E127">
        <v>90</v>
      </c>
      <c r="F127">
        <v>28.050472424999999</v>
      </c>
      <c r="G127">
        <v>3.9871586047999998</v>
      </c>
      <c r="H127">
        <v>10.039252821</v>
      </c>
    </row>
    <row r="128" spans="1:8" x14ac:dyDescent="0.25">
      <c r="A128" t="s">
        <v>12</v>
      </c>
      <c r="B128" t="str">
        <f t="shared" si="2"/>
        <v>BAND</v>
      </c>
      <c r="C128">
        <v>2004</v>
      </c>
      <c r="D128" t="str">
        <f t="shared" si="3"/>
        <v>BAND:2004</v>
      </c>
      <c r="E128">
        <v>90</v>
      </c>
      <c r="F128">
        <v>24.464827982999999</v>
      </c>
      <c r="G128">
        <v>3.6056415445000001</v>
      </c>
      <c r="H128">
        <v>8.9031486941000004</v>
      </c>
    </row>
    <row r="129" spans="1:8" x14ac:dyDescent="0.25">
      <c r="A129" t="s">
        <v>12</v>
      </c>
      <c r="B129" t="str">
        <f t="shared" si="2"/>
        <v>BAND</v>
      </c>
      <c r="C129">
        <v>2005</v>
      </c>
      <c r="D129" t="str">
        <f t="shared" si="3"/>
        <v>BAND:2005</v>
      </c>
      <c r="E129">
        <v>90</v>
      </c>
      <c r="F129">
        <v>29.239518111999999</v>
      </c>
      <c r="G129">
        <v>4.1133638746000001</v>
      </c>
      <c r="H129">
        <v>10.506528331</v>
      </c>
    </row>
    <row r="130" spans="1:8" x14ac:dyDescent="0.25">
      <c r="A130" t="s">
        <v>12</v>
      </c>
      <c r="B130" t="str">
        <f t="shared" ref="B130:B193" si="4">LEFT(A130,4)</f>
        <v>BAND</v>
      </c>
      <c r="C130">
        <v>2006</v>
      </c>
      <c r="D130" t="str">
        <f t="shared" ref="D130:D193" si="5">CONCATENATE(B130,":",C130)</f>
        <v>BAND:2006</v>
      </c>
      <c r="E130">
        <v>90</v>
      </c>
      <c r="F130">
        <v>26.632280112</v>
      </c>
      <c r="G130">
        <v>4.2826178085000004</v>
      </c>
      <c r="H130">
        <v>9.6056660376000007</v>
      </c>
    </row>
    <row r="131" spans="1:8" x14ac:dyDescent="0.25">
      <c r="A131" t="s">
        <v>12</v>
      </c>
      <c r="B131" t="str">
        <f t="shared" si="4"/>
        <v>BAND</v>
      </c>
      <c r="C131">
        <v>2007</v>
      </c>
      <c r="D131" t="str">
        <f t="shared" si="5"/>
        <v>BAND:2007</v>
      </c>
      <c r="E131">
        <v>90</v>
      </c>
      <c r="F131">
        <v>29.825738154</v>
      </c>
      <c r="G131">
        <v>4.1801472489</v>
      </c>
      <c r="H131">
        <v>10.542361036000001</v>
      </c>
    </row>
    <row r="132" spans="1:8" x14ac:dyDescent="0.25">
      <c r="A132" t="s">
        <v>12</v>
      </c>
      <c r="B132" t="str">
        <f t="shared" si="4"/>
        <v>BAND</v>
      </c>
      <c r="C132">
        <v>2008</v>
      </c>
      <c r="D132" t="str">
        <f t="shared" si="5"/>
        <v>BAND:2008</v>
      </c>
      <c r="E132">
        <v>90</v>
      </c>
      <c r="F132">
        <v>26.428091849000001</v>
      </c>
      <c r="G132">
        <v>4.4826657148000004</v>
      </c>
      <c r="H132">
        <v>9.5672610002000003</v>
      </c>
    </row>
    <row r="133" spans="1:8" x14ac:dyDescent="0.25">
      <c r="A133" t="s">
        <v>12</v>
      </c>
      <c r="B133" t="str">
        <f t="shared" si="4"/>
        <v>BAND</v>
      </c>
      <c r="C133">
        <v>2009</v>
      </c>
      <c r="D133" t="str">
        <f t="shared" si="5"/>
        <v>BAND:2009</v>
      </c>
      <c r="E133">
        <v>90</v>
      </c>
      <c r="F133">
        <v>28.624872161999999</v>
      </c>
      <c r="G133">
        <v>4.4627459645999998</v>
      </c>
      <c r="H133">
        <v>9.6746402409000005</v>
      </c>
    </row>
    <row r="134" spans="1:8" x14ac:dyDescent="0.25">
      <c r="A134" t="s">
        <v>12</v>
      </c>
      <c r="B134" t="str">
        <f t="shared" si="4"/>
        <v>BAND</v>
      </c>
      <c r="C134">
        <v>2010</v>
      </c>
      <c r="D134" t="str">
        <f t="shared" si="5"/>
        <v>BAND:2010</v>
      </c>
      <c r="E134">
        <v>90</v>
      </c>
      <c r="F134">
        <v>23.025337733000001</v>
      </c>
      <c r="G134">
        <v>4.0526553694</v>
      </c>
      <c r="H134">
        <v>8.2525369478999995</v>
      </c>
    </row>
    <row r="135" spans="1:8" x14ac:dyDescent="0.25">
      <c r="A135" t="s">
        <v>12</v>
      </c>
      <c r="B135" t="str">
        <f t="shared" si="4"/>
        <v>BAND</v>
      </c>
      <c r="C135">
        <v>2011</v>
      </c>
      <c r="D135" t="str">
        <f t="shared" si="5"/>
        <v>BAND:2011</v>
      </c>
      <c r="E135">
        <v>90</v>
      </c>
      <c r="F135">
        <v>25.885488078000002</v>
      </c>
      <c r="G135">
        <v>4.4531617296999997</v>
      </c>
      <c r="H135">
        <v>9.2668391191000001</v>
      </c>
    </row>
    <row r="136" spans="1:8" x14ac:dyDescent="0.25">
      <c r="A136" t="s">
        <v>12</v>
      </c>
      <c r="B136" t="str">
        <f t="shared" si="4"/>
        <v>BAND</v>
      </c>
      <c r="C136">
        <v>2012</v>
      </c>
      <c r="D136" t="str">
        <f t="shared" si="5"/>
        <v>BAND:2012</v>
      </c>
      <c r="E136">
        <v>90</v>
      </c>
      <c r="F136">
        <v>27.397744106000001</v>
      </c>
      <c r="G136">
        <v>4.3440209243999997</v>
      </c>
      <c r="H136">
        <v>9.8933427493000003</v>
      </c>
    </row>
    <row r="137" spans="1:8" x14ac:dyDescent="0.25">
      <c r="A137" t="s">
        <v>12</v>
      </c>
      <c r="B137" t="str">
        <f t="shared" si="4"/>
        <v>BAND</v>
      </c>
      <c r="C137">
        <v>2013</v>
      </c>
      <c r="D137" t="str">
        <f t="shared" si="5"/>
        <v>BAND:2013</v>
      </c>
      <c r="E137">
        <v>90</v>
      </c>
      <c r="F137">
        <v>24.477238298</v>
      </c>
      <c r="G137">
        <v>4.0094674843</v>
      </c>
      <c r="H137">
        <v>8.7621682143000008</v>
      </c>
    </row>
    <row r="138" spans="1:8" x14ac:dyDescent="0.25">
      <c r="A138" t="s">
        <v>12</v>
      </c>
      <c r="B138" t="str">
        <f t="shared" si="4"/>
        <v>BAND</v>
      </c>
      <c r="C138">
        <v>2014</v>
      </c>
      <c r="D138" t="str">
        <f t="shared" si="5"/>
        <v>BAND:2014</v>
      </c>
      <c r="E138">
        <v>90</v>
      </c>
      <c r="F138">
        <v>25.892518375000002</v>
      </c>
      <c r="G138">
        <v>4.8835416292999998</v>
      </c>
      <c r="H138">
        <v>9.2321919357999995</v>
      </c>
    </row>
    <row r="139" spans="1:8" x14ac:dyDescent="0.25">
      <c r="A139" t="s">
        <v>12</v>
      </c>
      <c r="B139" t="str">
        <f t="shared" si="4"/>
        <v>BAND</v>
      </c>
      <c r="C139">
        <v>2015</v>
      </c>
      <c r="D139" t="str">
        <f t="shared" si="5"/>
        <v>BAND:2015</v>
      </c>
      <c r="E139">
        <v>90</v>
      </c>
      <c r="F139">
        <v>25.181694871000001</v>
      </c>
      <c r="G139">
        <v>4.5391636449000003</v>
      </c>
      <c r="H139">
        <v>9.0559823257000005</v>
      </c>
    </row>
    <row r="140" spans="1:8" x14ac:dyDescent="0.25">
      <c r="A140" t="s">
        <v>12</v>
      </c>
      <c r="B140" t="str">
        <f t="shared" si="4"/>
        <v>BAND</v>
      </c>
      <c r="C140">
        <v>2016</v>
      </c>
      <c r="D140" t="str">
        <f t="shared" si="5"/>
        <v>BAND:2016</v>
      </c>
      <c r="E140">
        <v>90</v>
      </c>
      <c r="F140">
        <v>21.435431831999999</v>
      </c>
      <c r="G140">
        <v>4.3715596984999996</v>
      </c>
      <c r="H140">
        <v>7.4706133592999997</v>
      </c>
    </row>
    <row r="141" spans="1:8" x14ac:dyDescent="0.25">
      <c r="A141" t="s">
        <v>12</v>
      </c>
      <c r="B141" t="str">
        <f t="shared" si="4"/>
        <v>BAND</v>
      </c>
      <c r="C141">
        <v>2017</v>
      </c>
      <c r="D141" t="str">
        <f t="shared" si="5"/>
        <v>BAND:2017</v>
      </c>
      <c r="E141">
        <v>90</v>
      </c>
      <c r="F141">
        <v>21.312660659999999</v>
      </c>
      <c r="G141">
        <v>3.8815096106999998</v>
      </c>
      <c r="H141">
        <v>7.4725213542000004</v>
      </c>
    </row>
    <row r="142" spans="1:8" x14ac:dyDescent="0.25">
      <c r="A142" t="s">
        <v>16</v>
      </c>
      <c r="B142" t="str">
        <f t="shared" si="4"/>
        <v>BIBE</v>
      </c>
      <c r="C142">
        <v>1990</v>
      </c>
      <c r="D142" t="str">
        <f t="shared" si="5"/>
        <v>BIBE:1990</v>
      </c>
      <c r="E142">
        <v>90</v>
      </c>
      <c r="F142">
        <v>47.390107903999997</v>
      </c>
      <c r="G142">
        <v>4.7965679394</v>
      </c>
      <c r="H142">
        <v>15.265420496999999</v>
      </c>
    </row>
    <row r="143" spans="1:8" x14ac:dyDescent="0.25">
      <c r="A143" t="s">
        <v>16</v>
      </c>
      <c r="B143" t="str">
        <f t="shared" si="4"/>
        <v>BIBE</v>
      </c>
      <c r="C143">
        <v>1991</v>
      </c>
      <c r="D143" t="str">
        <f t="shared" si="5"/>
        <v>BIBE:1991</v>
      </c>
      <c r="E143">
        <v>90</v>
      </c>
      <c r="F143">
        <v>42.898331427000002</v>
      </c>
      <c r="G143">
        <v>4.7310699541999996</v>
      </c>
      <c r="H143">
        <v>14.364915258</v>
      </c>
    </row>
    <row r="144" spans="1:8" x14ac:dyDescent="0.25">
      <c r="A144" t="s">
        <v>16</v>
      </c>
      <c r="B144" t="str">
        <f t="shared" si="4"/>
        <v>BIBE</v>
      </c>
      <c r="C144">
        <v>1992</v>
      </c>
      <c r="D144" t="str">
        <f t="shared" si="5"/>
        <v>BIBE:1992</v>
      </c>
      <c r="E144">
        <v>90</v>
      </c>
      <c r="F144">
        <v>44.630163216</v>
      </c>
      <c r="G144">
        <v>5.0605004365999999</v>
      </c>
      <c r="H144">
        <v>14.706016267000001</v>
      </c>
    </row>
    <row r="145" spans="1:8" x14ac:dyDescent="0.25">
      <c r="A145" t="s">
        <v>16</v>
      </c>
      <c r="B145" t="str">
        <f t="shared" si="4"/>
        <v>BIBE</v>
      </c>
      <c r="C145">
        <v>1993</v>
      </c>
      <c r="D145" t="str">
        <f t="shared" si="5"/>
        <v>BIBE:1993</v>
      </c>
      <c r="E145">
        <v>90</v>
      </c>
      <c r="F145">
        <v>45.234033463999999</v>
      </c>
      <c r="G145">
        <v>4.7319481229999996</v>
      </c>
      <c r="H145">
        <v>14.96312255</v>
      </c>
    </row>
    <row r="146" spans="1:8" x14ac:dyDescent="0.25">
      <c r="A146" t="s">
        <v>16</v>
      </c>
      <c r="B146" t="str">
        <f t="shared" si="4"/>
        <v>BIBE</v>
      </c>
      <c r="C146">
        <v>1994</v>
      </c>
      <c r="D146" t="str">
        <f t="shared" si="5"/>
        <v>BIBE:1994</v>
      </c>
      <c r="E146">
        <v>90</v>
      </c>
      <c r="F146">
        <v>50.017193779000003</v>
      </c>
      <c r="G146">
        <v>4.6861050104000004</v>
      </c>
      <c r="H146">
        <v>15.889980957000001</v>
      </c>
    </row>
    <row r="147" spans="1:8" x14ac:dyDescent="0.25">
      <c r="A147" t="s">
        <v>16</v>
      </c>
      <c r="B147" t="str">
        <f t="shared" si="4"/>
        <v>BIBE</v>
      </c>
      <c r="C147">
        <v>1995</v>
      </c>
      <c r="D147" t="str">
        <f t="shared" si="5"/>
        <v>BIBE:1995</v>
      </c>
      <c r="E147">
        <v>90</v>
      </c>
      <c r="F147">
        <v>45.553994543000002</v>
      </c>
      <c r="G147">
        <v>4.1388241953999998</v>
      </c>
      <c r="H147">
        <v>14.703941827</v>
      </c>
    </row>
    <row r="148" spans="1:8" x14ac:dyDescent="0.25">
      <c r="A148" t="s">
        <v>16</v>
      </c>
      <c r="B148" t="str">
        <f t="shared" si="4"/>
        <v>BIBE</v>
      </c>
      <c r="C148">
        <v>1997</v>
      </c>
      <c r="D148" t="str">
        <f t="shared" si="5"/>
        <v>BIBE:1997</v>
      </c>
      <c r="E148">
        <v>90</v>
      </c>
      <c r="F148">
        <v>49.692606558999998</v>
      </c>
      <c r="G148">
        <v>4.7536560314000003</v>
      </c>
      <c r="H148">
        <v>15.693068916</v>
      </c>
    </row>
    <row r="149" spans="1:8" x14ac:dyDescent="0.25">
      <c r="A149" t="s">
        <v>16</v>
      </c>
      <c r="B149" t="str">
        <f t="shared" si="4"/>
        <v>BIBE</v>
      </c>
      <c r="C149">
        <v>1998</v>
      </c>
      <c r="D149" t="str">
        <f t="shared" si="5"/>
        <v>BIBE:1998</v>
      </c>
      <c r="E149">
        <v>90</v>
      </c>
      <c r="F149">
        <v>57.555588522999997</v>
      </c>
      <c r="G149">
        <v>3.9724401769000002</v>
      </c>
      <c r="H149">
        <v>16.997525021000001</v>
      </c>
    </row>
    <row r="150" spans="1:8" x14ac:dyDescent="0.25">
      <c r="A150" t="s">
        <v>16</v>
      </c>
      <c r="B150" t="str">
        <f t="shared" si="4"/>
        <v>BIBE</v>
      </c>
      <c r="C150">
        <v>1999</v>
      </c>
      <c r="D150" t="str">
        <f t="shared" si="5"/>
        <v>BIBE:1999</v>
      </c>
      <c r="E150">
        <v>90</v>
      </c>
      <c r="F150">
        <v>59.559187897999998</v>
      </c>
      <c r="G150">
        <v>4.8507924124999997</v>
      </c>
      <c r="H150">
        <v>17.450739875</v>
      </c>
    </row>
    <row r="151" spans="1:8" x14ac:dyDescent="0.25">
      <c r="A151" t="s">
        <v>16</v>
      </c>
      <c r="B151" t="str">
        <f t="shared" si="4"/>
        <v>BIBE</v>
      </c>
      <c r="C151">
        <v>2001</v>
      </c>
      <c r="D151" t="str">
        <f t="shared" si="5"/>
        <v>BIBE:2001</v>
      </c>
      <c r="E151">
        <v>90</v>
      </c>
      <c r="F151">
        <v>49.097230279999998</v>
      </c>
      <c r="G151">
        <v>4.4237939482000002</v>
      </c>
      <c r="H151">
        <v>15.683769573999999</v>
      </c>
    </row>
    <row r="152" spans="1:8" x14ac:dyDescent="0.25">
      <c r="A152" t="s">
        <v>16</v>
      </c>
      <c r="B152" t="str">
        <f t="shared" si="4"/>
        <v>BIBE</v>
      </c>
      <c r="C152">
        <v>2002</v>
      </c>
      <c r="D152" t="str">
        <f t="shared" si="5"/>
        <v>BIBE:2002</v>
      </c>
      <c r="E152">
        <v>90</v>
      </c>
      <c r="F152">
        <v>53.678089481999997</v>
      </c>
      <c r="G152">
        <v>4.7028333913999996</v>
      </c>
      <c r="H152">
        <v>16.204620247000001</v>
      </c>
    </row>
    <row r="153" spans="1:8" x14ac:dyDescent="0.25">
      <c r="A153" t="s">
        <v>16</v>
      </c>
      <c r="B153" t="str">
        <f t="shared" si="4"/>
        <v>BIBE</v>
      </c>
      <c r="C153">
        <v>2003</v>
      </c>
      <c r="D153" t="str">
        <f t="shared" si="5"/>
        <v>BIBE:2003</v>
      </c>
      <c r="E153">
        <v>90</v>
      </c>
      <c r="F153">
        <v>44.544988916999998</v>
      </c>
      <c r="G153">
        <v>4.7538906371999996</v>
      </c>
      <c r="H153">
        <v>14.803010456999999</v>
      </c>
    </row>
    <row r="154" spans="1:8" x14ac:dyDescent="0.25">
      <c r="A154" t="s">
        <v>16</v>
      </c>
      <c r="B154" t="str">
        <f t="shared" si="4"/>
        <v>BIBE</v>
      </c>
      <c r="C154">
        <v>2004</v>
      </c>
      <c r="D154" t="str">
        <f t="shared" si="5"/>
        <v>BIBE:2004</v>
      </c>
      <c r="E154">
        <v>90</v>
      </c>
      <c r="F154">
        <v>48.925548603999999</v>
      </c>
      <c r="G154">
        <v>5.1343461968000002</v>
      </c>
      <c r="H154">
        <v>15.597953186</v>
      </c>
    </row>
    <row r="155" spans="1:8" x14ac:dyDescent="0.25">
      <c r="A155" t="s">
        <v>16</v>
      </c>
      <c r="B155" t="str">
        <f t="shared" si="4"/>
        <v>BIBE</v>
      </c>
      <c r="C155">
        <v>2005</v>
      </c>
      <c r="D155" t="str">
        <f t="shared" si="5"/>
        <v>BIBE:2005</v>
      </c>
      <c r="E155">
        <v>90</v>
      </c>
      <c r="F155">
        <v>58.947315633999999</v>
      </c>
      <c r="G155">
        <v>5.1364434922999997</v>
      </c>
      <c r="H155">
        <v>17.407150035000001</v>
      </c>
    </row>
    <row r="156" spans="1:8" x14ac:dyDescent="0.25">
      <c r="A156" t="s">
        <v>16</v>
      </c>
      <c r="B156" t="str">
        <f t="shared" si="4"/>
        <v>BIBE</v>
      </c>
      <c r="C156">
        <v>2006</v>
      </c>
      <c r="D156" t="str">
        <f t="shared" si="5"/>
        <v>BIBE:2006</v>
      </c>
      <c r="E156">
        <v>90</v>
      </c>
      <c r="F156">
        <v>51.124721931000003</v>
      </c>
      <c r="G156">
        <v>4.8853609531000002</v>
      </c>
      <c r="H156">
        <v>16.055933418999999</v>
      </c>
    </row>
    <row r="157" spans="1:8" x14ac:dyDescent="0.25">
      <c r="A157" t="s">
        <v>16</v>
      </c>
      <c r="B157" t="str">
        <f t="shared" si="4"/>
        <v>BIBE</v>
      </c>
      <c r="C157">
        <v>2007</v>
      </c>
      <c r="D157" t="str">
        <f t="shared" si="5"/>
        <v>BIBE:2007</v>
      </c>
      <c r="E157">
        <v>90</v>
      </c>
      <c r="F157">
        <v>57.149169708000002</v>
      </c>
      <c r="G157">
        <v>5.0293467119999997</v>
      </c>
      <c r="H157">
        <v>16.593568776000001</v>
      </c>
    </row>
    <row r="158" spans="1:8" x14ac:dyDescent="0.25">
      <c r="A158" t="s">
        <v>16</v>
      </c>
      <c r="B158" t="str">
        <f t="shared" si="4"/>
        <v>BIBE</v>
      </c>
      <c r="C158">
        <v>2008</v>
      </c>
      <c r="D158" t="str">
        <f t="shared" si="5"/>
        <v>BIBE:2008</v>
      </c>
      <c r="E158">
        <v>90</v>
      </c>
      <c r="F158">
        <v>45.245761623999996</v>
      </c>
      <c r="G158">
        <v>4.8045217181000002</v>
      </c>
      <c r="H158">
        <v>14.709609610999999</v>
      </c>
    </row>
    <row r="159" spans="1:8" x14ac:dyDescent="0.25">
      <c r="A159" t="s">
        <v>16</v>
      </c>
      <c r="B159" t="str">
        <f t="shared" si="4"/>
        <v>BIBE</v>
      </c>
      <c r="C159">
        <v>2009</v>
      </c>
      <c r="D159" t="str">
        <f t="shared" si="5"/>
        <v>BIBE:2009</v>
      </c>
      <c r="E159">
        <v>90</v>
      </c>
      <c r="F159">
        <v>41.060702388000003</v>
      </c>
      <c r="G159">
        <v>5.1210917942999998</v>
      </c>
      <c r="H159">
        <v>13.942945548999999</v>
      </c>
    </row>
    <row r="160" spans="1:8" x14ac:dyDescent="0.25">
      <c r="A160" t="s">
        <v>16</v>
      </c>
      <c r="B160" t="str">
        <f t="shared" si="4"/>
        <v>BIBE</v>
      </c>
      <c r="C160">
        <v>2010</v>
      </c>
      <c r="D160" t="str">
        <f t="shared" si="5"/>
        <v>BIBE:2010</v>
      </c>
      <c r="E160">
        <v>90</v>
      </c>
      <c r="F160">
        <v>53.817223192</v>
      </c>
      <c r="G160">
        <v>5.5038441569999996</v>
      </c>
      <c r="H160">
        <v>16.286510464999999</v>
      </c>
    </row>
    <row r="161" spans="1:8" x14ac:dyDescent="0.25">
      <c r="A161" t="s">
        <v>16</v>
      </c>
      <c r="B161" t="str">
        <f t="shared" si="4"/>
        <v>BIBE</v>
      </c>
      <c r="C161">
        <v>2011</v>
      </c>
      <c r="D161" t="str">
        <f t="shared" si="5"/>
        <v>BIBE:2011</v>
      </c>
      <c r="E161">
        <v>90</v>
      </c>
      <c r="F161">
        <v>40.042807558</v>
      </c>
      <c r="G161">
        <v>4.4416586734000001</v>
      </c>
      <c r="H161">
        <v>13.687895644999999</v>
      </c>
    </row>
    <row r="162" spans="1:8" x14ac:dyDescent="0.25">
      <c r="A162" t="s">
        <v>16</v>
      </c>
      <c r="B162" t="str">
        <f t="shared" si="4"/>
        <v>BIBE</v>
      </c>
      <c r="C162">
        <v>2012</v>
      </c>
      <c r="D162" t="str">
        <f t="shared" si="5"/>
        <v>BIBE:2012</v>
      </c>
      <c r="E162">
        <v>90</v>
      </c>
      <c r="F162">
        <v>43.561609885999999</v>
      </c>
      <c r="G162">
        <v>4.8829256667000003</v>
      </c>
      <c r="H162">
        <v>14.550803771</v>
      </c>
    </row>
    <row r="163" spans="1:8" x14ac:dyDescent="0.25">
      <c r="A163" t="s">
        <v>16</v>
      </c>
      <c r="B163" t="str">
        <f t="shared" si="4"/>
        <v>BIBE</v>
      </c>
      <c r="C163">
        <v>2013</v>
      </c>
      <c r="D163" t="str">
        <f t="shared" si="5"/>
        <v>BIBE:2013</v>
      </c>
      <c r="E163">
        <v>90</v>
      </c>
      <c r="F163">
        <v>38.424721675999997</v>
      </c>
      <c r="G163">
        <v>5.1142785676000004</v>
      </c>
      <c r="H163">
        <v>13.385888854999999</v>
      </c>
    </row>
    <row r="164" spans="1:8" x14ac:dyDescent="0.25">
      <c r="A164" t="s">
        <v>16</v>
      </c>
      <c r="B164" t="str">
        <f t="shared" si="4"/>
        <v>BIBE</v>
      </c>
      <c r="C164">
        <v>2014</v>
      </c>
      <c r="D164" t="str">
        <f t="shared" si="5"/>
        <v>BIBE:2014</v>
      </c>
      <c r="E164">
        <v>90</v>
      </c>
      <c r="F164">
        <v>45.032230740000003</v>
      </c>
      <c r="G164">
        <v>4.5263953101999999</v>
      </c>
      <c r="H164">
        <v>14.862004676</v>
      </c>
    </row>
    <row r="165" spans="1:8" x14ac:dyDescent="0.25">
      <c r="A165" t="s">
        <v>16</v>
      </c>
      <c r="B165" t="str">
        <f t="shared" si="4"/>
        <v>BIBE</v>
      </c>
      <c r="C165">
        <v>2015</v>
      </c>
      <c r="D165" t="str">
        <f t="shared" si="5"/>
        <v>BIBE:2015</v>
      </c>
      <c r="E165">
        <v>90</v>
      </c>
      <c r="F165">
        <v>44.494923716000002</v>
      </c>
      <c r="G165">
        <v>5.7336721727000004</v>
      </c>
      <c r="H165">
        <v>14.835452864000001</v>
      </c>
    </row>
    <row r="166" spans="1:8" x14ac:dyDescent="0.25">
      <c r="A166" t="s">
        <v>16</v>
      </c>
      <c r="B166" t="str">
        <f t="shared" si="4"/>
        <v>BIBE</v>
      </c>
      <c r="C166">
        <v>2016</v>
      </c>
      <c r="D166" t="str">
        <f t="shared" si="5"/>
        <v>BIBE:2016</v>
      </c>
      <c r="E166">
        <v>90</v>
      </c>
      <c r="F166">
        <v>39.709907860999998</v>
      </c>
      <c r="G166">
        <v>5.3407527346999997</v>
      </c>
      <c r="H166">
        <v>13.634328317</v>
      </c>
    </row>
    <row r="167" spans="1:8" x14ac:dyDescent="0.25">
      <c r="A167" t="s">
        <v>16</v>
      </c>
      <c r="B167" t="str">
        <f t="shared" si="4"/>
        <v>BIBE</v>
      </c>
      <c r="C167">
        <v>2017</v>
      </c>
      <c r="D167" t="str">
        <f t="shared" si="5"/>
        <v>BIBE:2017</v>
      </c>
      <c r="E167">
        <v>90</v>
      </c>
      <c r="F167">
        <v>40.569679344000001</v>
      </c>
      <c r="G167">
        <v>5.1593459769000001</v>
      </c>
      <c r="H167">
        <v>13.775631968000001</v>
      </c>
    </row>
    <row r="168" spans="1:8" x14ac:dyDescent="0.25">
      <c r="A168" t="s">
        <v>316</v>
      </c>
      <c r="B168" t="str">
        <f t="shared" si="4"/>
        <v>BIRM</v>
      </c>
      <c r="C168">
        <v>2005</v>
      </c>
      <c r="D168" t="str">
        <f t="shared" si="5"/>
        <v>BIRM:2005</v>
      </c>
      <c r="E168">
        <v>90</v>
      </c>
      <c r="F168">
        <v>213.53667479000001</v>
      </c>
      <c r="G168">
        <v>8.7801272636000007</v>
      </c>
      <c r="H168">
        <v>30.271052834999999</v>
      </c>
    </row>
    <row r="169" spans="1:8" x14ac:dyDescent="0.25">
      <c r="A169" t="s">
        <v>316</v>
      </c>
      <c r="B169" t="str">
        <f t="shared" si="4"/>
        <v>BIRM</v>
      </c>
      <c r="C169">
        <v>2006</v>
      </c>
      <c r="D169" t="str">
        <f t="shared" si="5"/>
        <v>BIRM:2006</v>
      </c>
      <c r="E169">
        <v>90</v>
      </c>
      <c r="F169">
        <v>188.0987245</v>
      </c>
      <c r="G169">
        <v>8.9699463341999994</v>
      </c>
      <c r="H169">
        <v>29.129881149999999</v>
      </c>
    </row>
    <row r="170" spans="1:8" x14ac:dyDescent="0.25">
      <c r="A170" t="s">
        <v>316</v>
      </c>
      <c r="B170" t="str">
        <f t="shared" si="4"/>
        <v>BIRM</v>
      </c>
      <c r="C170">
        <v>2007</v>
      </c>
      <c r="D170" t="str">
        <f t="shared" si="5"/>
        <v>BIRM:2007</v>
      </c>
      <c r="E170">
        <v>90</v>
      </c>
      <c r="F170">
        <v>192.52803159000001</v>
      </c>
      <c r="G170">
        <v>9.2720461753999999</v>
      </c>
      <c r="H170">
        <v>29.067859549000001</v>
      </c>
    </row>
    <row r="171" spans="1:8" x14ac:dyDescent="0.25">
      <c r="A171" t="s">
        <v>316</v>
      </c>
      <c r="B171" t="str">
        <f t="shared" si="4"/>
        <v>BIRM</v>
      </c>
      <c r="C171">
        <v>2008</v>
      </c>
      <c r="D171" t="str">
        <f t="shared" si="5"/>
        <v>BIRM:2008</v>
      </c>
      <c r="E171">
        <v>90</v>
      </c>
      <c r="F171">
        <v>158.40838893</v>
      </c>
      <c r="G171">
        <v>8.6331477571999997</v>
      </c>
      <c r="H171">
        <v>27.039742453999999</v>
      </c>
    </row>
    <row r="172" spans="1:8" x14ac:dyDescent="0.25">
      <c r="A172" t="s">
        <v>316</v>
      </c>
      <c r="B172" t="str">
        <f t="shared" si="4"/>
        <v>BIRM</v>
      </c>
      <c r="C172">
        <v>2009</v>
      </c>
      <c r="D172" t="str">
        <f t="shared" si="5"/>
        <v>BIRM:2009</v>
      </c>
      <c r="E172">
        <v>90</v>
      </c>
      <c r="F172">
        <v>139.77308037</v>
      </c>
      <c r="G172">
        <v>9.8319751586000006</v>
      </c>
      <c r="H172">
        <v>26.113173003</v>
      </c>
    </row>
    <row r="173" spans="1:8" x14ac:dyDescent="0.25">
      <c r="A173" t="s">
        <v>316</v>
      </c>
      <c r="B173" t="str">
        <f t="shared" si="4"/>
        <v>BIRM</v>
      </c>
      <c r="C173">
        <v>2010</v>
      </c>
      <c r="D173" t="str">
        <f t="shared" si="5"/>
        <v>BIRM:2010</v>
      </c>
      <c r="E173">
        <v>90</v>
      </c>
      <c r="F173">
        <v>119.38102321</v>
      </c>
      <c r="G173">
        <v>8.4716156122000008</v>
      </c>
      <c r="H173">
        <v>24.682128055</v>
      </c>
    </row>
    <row r="174" spans="1:8" x14ac:dyDescent="0.25">
      <c r="A174" t="s">
        <v>316</v>
      </c>
      <c r="B174" t="str">
        <f t="shared" si="4"/>
        <v>BIRM</v>
      </c>
      <c r="C174">
        <v>2011</v>
      </c>
      <c r="D174" t="str">
        <f t="shared" si="5"/>
        <v>BIRM:2011</v>
      </c>
      <c r="E174">
        <v>90</v>
      </c>
      <c r="F174">
        <v>126.5889265</v>
      </c>
      <c r="G174">
        <v>9.1073490371000005</v>
      </c>
      <c r="H174">
        <v>25.248920889000001</v>
      </c>
    </row>
    <row r="175" spans="1:8" x14ac:dyDescent="0.25">
      <c r="A175" t="s">
        <v>316</v>
      </c>
      <c r="B175" t="str">
        <f t="shared" si="4"/>
        <v>BIRM</v>
      </c>
      <c r="C175">
        <v>2012</v>
      </c>
      <c r="D175" t="str">
        <f t="shared" si="5"/>
        <v>BIRM:2012</v>
      </c>
      <c r="E175">
        <v>90</v>
      </c>
      <c r="F175">
        <v>104.58084737999999</v>
      </c>
      <c r="G175">
        <v>9.0781720031000006</v>
      </c>
      <c r="H175">
        <v>23.309296308</v>
      </c>
    </row>
    <row r="176" spans="1:8" x14ac:dyDescent="0.25">
      <c r="A176" t="s">
        <v>316</v>
      </c>
      <c r="B176" t="str">
        <f t="shared" si="4"/>
        <v>BIRM</v>
      </c>
      <c r="C176">
        <v>2013</v>
      </c>
      <c r="D176" t="str">
        <f t="shared" si="5"/>
        <v>BIRM:2013</v>
      </c>
      <c r="E176">
        <v>90</v>
      </c>
      <c r="F176">
        <v>99.77821308</v>
      </c>
      <c r="G176">
        <v>9.5265610860999992</v>
      </c>
      <c r="H176">
        <v>22.842168358999999</v>
      </c>
    </row>
    <row r="177" spans="1:8" x14ac:dyDescent="0.25">
      <c r="A177" t="s">
        <v>316</v>
      </c>
      <c r="B177" t="str">
        <f t="shared" si="4"/>
        <v>BIRM</v>
      </c>
      <c r="C177">
        <v>2014</v>
      </c>
      <c r="D177" t="str">
        <f t="shared" si="5"/>
        <v>BIRM:2014</v>
      </c>
      <c r="E177">
        <v>90</v>
      </c>
      <c r="F177">
        <v>95.528032546000006</v>
      </c>
      <c r="G177">
        <v>8.8892526129</v>
      </c>
      <c r="H177">
        <v>22.359398894000002</v>
      </c>
    </row>
    <row r="178" spans="1:8" x14ac:dyDescent="0.25">
      <c r="A178" t="s">
        <v>316</v>
      </c>
      <c r="B178" t="str">
        <f t="shared" si="4"/>
        <v>BIRM</v>
      </c>
      <c r="C178">
        <v>2015</v>
      </c>
      <c r="D178" t="str">
        <f t="shared" si="5"/>
        <v>BIRM:2015</v>
      </c>
      <c r="E178">
        <v>90</v>
      </c>
      <c r="F178">
        <v>88.443660030000004</v>
      </c>
      <c r="G178">
        <v>8.6986534577000008</v>
      </c>
      <c r="H178">
        <v>21.496327939</v>
      </c>
    </row>
    <row r="179" spans="1:8" x14ac:dyDescent="0.25">
      <c r="A179" t="s">
        <v>316</v>
      </c>
      <c r="B179" t="str">
        <f t="shared" si="4"/>
        <v>BIRM</v>
      </c>
      <c r="C179">
        <v>2016</v>
      </c>
      <c r="D179" t="str">
        <f t="shared" si="5"/>
        <v>BIRM:2016</v>
      </c>
      <c r="E179">
        <v>90</v>
      </c>
      <c r="F179">
        <v>80.731320832999998</v>
      </c>
      <c r="G179">
        <v>9.5300829820999997</v>
      </c>
      <c r="H179">
        <v>20.788728399</v>
      </c>
    </row>
    <row r="180" spans="1:8" x14ac:dyDescent="0.25">
      <c r="A180" t="s">
        <v>316</v>
      </c>
      <c r="B180" t="str">
        <f t="shared" si="4"/>
        <v>BIRM</v>
      </c>
      <c r="C180">
        <v>2017</v>
      </c>
      <c r="D180" t="str">
        <f t="shared" si="5"/>
        <v>BIRM:2017</v>
      </c>
      <c r="E180">
        <v>90</v>
      </c>
      <c r="F180">
        <v>86.760930215000002</v>
      </c>
      <c r="G180">
        <v>9.3810955391000004</v>
      </c>
      <c r="H180">
        <v>21.434435830000002</v>
      </c>
    </row>
    <row r="181" spans="1:8" x14ac:dyDescent="0.25">
      <c r="A181" t="s">
        <v>317</v>
      </c>
      <c r="B181" t="str">
        <f t="shared" si="4"/>
        <v>BLIS</v>
      </c>
      <c r="C181">
        <v>1991</v>
      </c>
      <c r="D181" t="str">
        <f t="shared" si="5"/>
        <v>BLIS:1991</v>
      </c>
      <c r="E181">
        <v>90</v>
      </c>
      <c r="F181">
        <v>32.086109948999997</v>
      </c>
      <c r="G181">
        <v>4.3757962248000002</v>
      </c>
      <c r="H181">
        <v>11.410870385000001</v>
      </c>
    </row>
    <row r="182" spans="1:8" x14ac:dyDescent="0.25">
      <c r="A182" t="s">
        <v>317</v>
      </c>
      <c r="B182" t="str">
        <f t="shared" si="4"/>
        <v>BLIS</v>
      </c>
      <c r="C182">
        <v>1992</v>
      </c>
      <c r="D182" t="str">
        <f t="shared" si="5"/>
        <v>BLIS:1992</v>
      </c>
      <c r="E182">
        <v>90</v>
      </c>
      <c r="F182">
        <v>31.98749488</v>
      </c>
      <c r="G182">
        <v>4.5425393712000002</v>
      </c>
      <c r="H182">
        <v>11.485880729</v>
      </c>
    </row>
    <row r="183" spans="1:8" x14ac:dyDescent="0.25">
      <c r="A183" t="s">
        <v>317</v>
      </c>
      <c r="B183" t="str">
        <f t="shared" si="4"/>
        <v>BLIS</v>
      </c>
      <c r="C183">
        <v>1993</v>
      </c>
      <c r="D183" t="str">
        <f t="shared" si="5"/>
        <v>BLIS:1993</v>
      </c>
      <c r="E183">
        <v>90</v>
      </c>
      <c r="F183">
        <v>31.0135003</v>
      </c>
      <c r="G183">
        <v>4.2030772666000003</v>
      </c>
      <c r="H183">
        <v>11.022775704000001</v>
      </c>
    </row>
    <row r="184" spans="1:8" x14ac:dyDescent="0.25">
      <c r="A184" t="s">
        <v>317</v>
      </c>
      <c r="B184" t="str">
        <f t="shared" si="4"/>
        <v>BLIS</v>
      </c>
      <c r="C184">
        <v>1994</v>
      </c>
      <c r="D184" t="str">
        <f t="shared" si="5"/>
        <v>BLIS:1994</v>
      </c>
      <c r="E184">
        <v>90</v>
      </c>
      <c r="F184">
        <v>30.520595027999999</v>
      </c>
      <c r="G184">
        <v>4.5192833493000002</v>
      </c>
      <c r="H184">
        <v>10.829157469</v>
      </c>
    </row>
    <row r="185" spans="1:8" x14ac:dyDescent="0.25">
      <c r="A185" t="s">
        <v>317</v>
      </c>
      <c r="B185" t="str">
        <f t="shared" si="4"/>
        <v>BLIS</v>
      </c>
      <c r="C185">
        <v>1996</v>
      </c>
      <c r="D185" t="str">
        <f t="shared" si="5"/>
        <v>BLIS:1996</v>
      </c>
      <c r="E185">
        <v>90</v>
      </c>
      <c r="F185">
        <v>27.126534776</v>
      </c>
      <c r="G185">
        <v>4.1493730331999998</v>
      </c>
      <c r="H185">
        <v>9.9240505245000001</v>
      </c>
    </row>
    <row r="186" spans="1:8" x14ac:dyDescent="0.25">
      <c r="A186" t="s">
        <v>317</v>
      </c>
      <c r="B186" t="str">
        <f t="shared" si="4"/>
        <v>BLIS</v>
      </c>
      <c r="C186">
        <v>2000</v>
      </c>
      <c r="D186" t="str">
        <f t="shared" si="5"/>
        <v>BLIS:2000</v>
      </c>
      <c r="E186">
        <v>90</v>
      </c>
      <c r="F186">
        <v>29.176110229999999</v>
      </c>
      <c r="G186">
        <v>4.3403296728000003</v>
      </c>
      <c r="H186">
        <v>10.667546568000001</v>
      </c>
    </row>
    <row r="187" spans="1:8" x14ac:dyDescent="0.25">
      <c r="A187" t="s">
        <v>317</v>
      </c>
      <c r="B187" t="str">
        <f t="shared" si="4"/>
        <v>BLIS</v>
      </c>
      <c r="C187">
        <v>2001</v>
      </c>
      <c r="D187" t="str">
        <f t="shared" si="5"/>
        <v>BLIS:2001</v>
      </c>
      <c r="E187">
        <v>90</v>
      </c>
      <c r="F187">
        <v>26.497409085000001</v>
      </c>
      <c r="G187">
        <v>4.2750763014000004</v>
      </c>
      <c r="H187">
        <v>9.5540507943000001</v>
      </c>
    </row>
    <row r="188" spans="1:8" x14ac:dyDescent="0.25">
      <c r="A188" t="s">
        <v>317</v>
      </c>
      <c r="B188" t="str">
        <f t="shared" si="4"/>
        <v>BLIS</v>
      </c>
      <c r="C188">
        <v>2002</v>
      </c>
      <c r="D188" t="str">
        <f t="shared" si="5"/>
        <v>BLIS:2002</v>
      </c>
      <c r="E188">
        <v>90</v>
      </c>
      <c r="F188">
        <v>26.619861889999999</v>
      </c>
      <c r="G188">
        <v>4.3392235964000001</v>
      </c>
      <c r="H188">
        <v>9.7072273460999998</v>
      </c>
    </row>
    <row r="189" spans="1:8" x14ac:dyDescent="0.25">
      <c r="A189" t="s">
        <v>317</v>
      </c>
      <c r="B189" t="str">
        <f t="shared" si="4"/>
        <v>BLIS</v>
      </c>
      <c r="C189">
        <v>2003</v>
      </c>
      <c r="D189" t="str">
        <f t="shared" si="5"/>
        <v>BLIS:2003</v>
      </c>
      <c r="E189">
        <v>90</v>
      </c>
      <c r="F189">
        <v>28.282202643000002</v>
      </c>
      <c r="G189">
        <v>4.8053991947999997</v>
      </c>
      <c r="H189">
        <v>10.315582496999999</v>
      </c>
    </row>
    <row r="190" spans="1:8" x14ac:dyDescent="0.25">
      <c r="A190" t="s">
        <v>317</v>
      </c>
      <c r="B190" t="str">
        <f t="shared" si="4"/>
        <v>BLIS</v>
      </c>
      <c r="C190">
        <v>2005</v>
      </c>
      <c r="D190" t="str">
        <f t="shared" si="5"/>
        <v>BLIS:2005</v>
      </c>
      <c r="E190">
        <v>90</v>
      </c>
      <c r="F190">
        <v>27.561531397</v>
      </c>
      <c r="G190">
        <v>4.3936020709000001</v>
      </c>
      <c r="H190">
        <v>10.000924340999999</v>
      </c>
    </row>
    <row r="191" spans="1:8" x14ac:dyDescent="0.25">
      <c r="A191" t="s">
        <v>317</v>
      </c>
      <c r="B191" t="str">
        <f t="shared" si="4"/>
        <v>BLIS</v>
      </c>
      <c r="C191">
        <v>2006</v>
      </c>
      <c r="D191" t="str">
        <f t="shared" si="5"/>
        <v>BLIS:2006</v>
      </c>
      <c r="E191">
        <v>90</v>
      </c>
      <c r="F191">
        <v>27.606123154999999</v>
      </c>
      <c r="G191">
        <v>4.5783841785000003</v>
      </c>
      <c r="H191">
        <v>10.037819519999999</v>
      </c>
    </row>
    <row r="192" spans="1:8" x14ac:dyDescent="0.25">
      <c r="A192" t="s">
        <v>317</v>
      </c>
      <c r="B192" t="str">
        <f t="shared" si="4"/>
        <v>BLIS</v>
      </c>
      <c r="C192">
        <v>2007</v>
      </c>
      <c r="D192" t="str">
        <f t="shared" si="5"/>
        <v>BLIS:2007</v>
      </c>
      <c r="E192">
        <v>90</v>
      </c>
      <c r="F192">
        <v>29.68375773</v>
      </c>
      <c r="G192">
        <v>4.9093297623999996</v>
      </c>
      <c r="H192">
        <v>10.749356957</v>
      </c>
    </row>
    <row r="193" spans="1:8" x14ac:dyDescent="0.25">
      <c r="A193" t="s">
        <v>317</v>
      </c>
      <c r="B193" t="str">
        <f t="shared" si="4"/>
        <v>BLIS</v>
      </c>
      <c r="C193">
        <v>2008</v>
      </c>
      <c r="D193" t="str">
        <f t="shared" si="5"/>
        <v>BLIS:2008</v>
      </c>
      <c r="E193">
        <v>90</v>
      </c>
      <c r="F193">
        <v>29.499574466999999</v>
      </c>
      <c r="G193">
        <v>4.5606474321999997</v>
      </c>
      <c r="H193">
        <v>10.570191499</v>
      </c>
    </row>
    <row r="194" spans="1:8" x14ac:dyDescent="0.25">
      <c r="A194" t="s">
        <v>317</v>
      </c>
      <c r="B194" t="str">
        <f t="shared" ref="B194:B257" si="6">LEFT(A194,4)</f>
        <v>BLIS</v>
      </c>
      <c r="C194">
        <v>2009</v>
      </c>
      <c r="D194" t="str">
        <f t="shared" ref="D194:D257" si="7">CONCATENATE(B194,":",C194)</f>
        <v>BLIS:2009</v>
      </c>
      <c r="E194">
        <v>90</v>
      </c>
      <c r="F194">
        <v>25.626885944000001</v>
      </c>
      <c r="G194">
        <v>4.3779301201000003</v>
      </c>
      <c r="H194">
        <v>9.3526571158999996</v>
      </c>
    </row>
    <row r="195" spans="1:8" x14ac:dyDescent="0.25">
      <c r="A195" t="s">
        <v>317</v>
      </c>
      <c r="B195" t="str">
        <f t="shared" si="6"/>
        <v>BLIS</v>
      </c>
      <c r="C195">
        <v>2010</v>
      </c>
      <c r="D195" t="str">
        <f t="shared" si="7"/>
        <v>BLIS:2010</v>
      </c>
      <c r="E195">
        <v>90</v>
      </c>
      <c r="F195">
        <v>25.932358489999999</v>
      </c>
      <c r="G195">
        <v>5.1583201692999996</v>
      </c>
      <c r="H195">
        <v>9.3170005954999997</v>
      </c>
    </row>
    <row r="196" spans="1:8" x14ac:dyDescent="0.25">
      <c r="A196" t="s">
        <v>317</v>
      </c>
      <c r="B196" t="str">
        <f t="shared" si="6"/>
        <v>BLIS</v>
      </c>
      <c r="C196">
        <v>2011</v>
      </c>
      <c r="D196" t="str">
        <f t="shared" si="7"/>
        <v>BLIS:2011</v>
      </c>
      <c r="E196">
        <v>90</v>
      </c>
      <c r="F196">
        <v>26.154074805</v>
      </c>
      <c r="G196">
        <v>4.7641918657</v>
      </c>
      <c r="H196">
        <v>9.5151651758</v>
      </c>
    </row>
    <row r="197" spans="1:8" x14ac:dyDescent="0.25">
      <c r="A197" t="s">
        <v>317</v>
      </c>
      <c r="B197" t="str">
        <f t="shared" si="6"/>
        <v>BLIS</v>
      </c>
      <c r="C197">
        <v>2012</v>
      </c>
      <c r="D197" t="str">
        <f t="shared" si="7"/>
        <v>BLIS:2012</v>
      </c>
      <c r="E197">
        <v>90</v>
      </c>
      <c r="F197">
        <v>26.910970474999999</v>
      </c>
      <c r="G197">
        <v>4.8539317645000004</v>
      </c>
      <c r="H197">
        <v>9.7717723579999998</v>
      </c>
    </row>
    <row r="198" spans="1:8" x14ac:dyDescent="0.25">
      <c r="A198" t="s">
        <v>317</v>
      </c>
      <c r="B198" t="str">
        <f t="shared" si="6"/>
        <v>BLIS</v>
      </c>
      <c r="C198">
        <v>2013</v>
      </c>
      <c r="D198" t="str">
        <f t="shared" si="7"/>
        <v>BLIS:2013</v>
      </c>
      <c r="E198">
        <v>90</v>
      </c>
      <c r="F198">
        <v>24.903701667</v>
      </c>
      <c r="G198">
        <v>4.4124270671000003</v>
      </c>
      <c r="H198">
        <v>9.0342398086000006</v>
      </c>
    </row>
    <row r="199" spans="1:8" x14ac:dyDescent="0.25">
      <c r="A199" t="s">
        <v>317</v>
      </c>
      <c r="B199" t="str">
        <f t="shared" si="6"/>
        <v>BLIS</v>
      </c>
      <c r="C199">
        <v>2014</v>
      </c>
      <c r="D199" t="str">
        <f t="shared" si="7"/>
        <v>BLIS:2014</v>
      </c>
      <c r="E199">
        <v>90</v>
      </c>
      <c r="F199">
        <v>25.983697682999999</v>
      </c>
      <c r="G199">
        <v>4.7175649401999999</v>
      </c>
      <c r="H199">
        <v>9.3938640592000002</v>
      </c>
    </row>
    <row r="200" spans="1:8" x14ac:dyDescent="0.25">
      <c r="A200" t="s">
        <v>317</v>
      </c>
      <c r="B200" t="str">
        <f t="shared" si="6"/>
        <v>BLIS</v>
      </c>
      <c r="C200">
        <v>2015</v>
      </c>
      <c r="D200" t="str">
        <f t="shared" si="7"/>
        <v>BLIS:2015</v>
      </c>
      <c r="E200">
        <v>90</v>
      </c>
      <c r="F200">
        <v>26.016619328000001</v>
      </c>
      <c r="G200">
        <v>4.5544676305999996</v>
      </c>
      <c r="H200">
        <v>9.4628395765000004</v>
      </c>
    </row>
    <row r="201" spans="1:8" x14ac:dyDescent="0.25">
      <c r="A201" t="s">
        <v>317</v>
      </c>
      <c r="B201" t="str">
        <f t="shared" si="6"/>
        <v>BLIS</v>
      </c>
      <c r="C201">
        <v>2016</v>
      </c>
      <c r="D201" t="str">
        <f t="shared" si="7"/>
        <v>BLIS:2016</v>
      </c>
      <c r="E201">
        <v>90</v>
      </c>
      <c r="F201">
        <v>25.655321763</v>
      </c>
      <c r="G201">
        <v>4.9594008956</v>
      </c>
      <c r="H201">
        <v>9.2635556942000008</v>
      </c>
    </row>
    <row r="202" spans="1:8" x14ac:dyDescent="0.25">
      <c r="A202" t="s">
        <v>317</v>
      </c>
      <c r="B202" t="str">
        <f t="shared" si="6"/>
        <v>BLIS</v>
      </c>
      <c r="C202">
        <v>2017</v>
      </c>
      <c r="D202" t="str">
        <f t="shared" si="7"/>
        <v>BLIS:2017</v>
      </c>
      <c r="E202">
        <v>90</v>
      </c>
      <c r="F202">
        <v>25.536838746000001</v>
      </c>
      <c r="G202">
        <v>4.5038977888999998</v>
      </c>
      <c r="H202">
        <v>9.2658603692000003</v>
      </c>
    </row>
    <row r="203" spans="1:8" x14ac:dyDescent="0.25">
      <c r="A203" t="s">
        <v>318</v>
      </c>
      <c r="B203" t="str">
        <f t="shared" si="6"/>
        <v>BLMO</v>
      </c>
      <c r="C203">
        <v>2003</v>
      </c>
      <c r="D203" t="str">
        <f t="shared" si="7"/>
        <v>BLMO:2003</v>
      </c>
      <c r="E203">
        <v>90</v>
      </c>
      <c r="F203">
        <v>141.76184583</v>
      </c>
      <c r="G203">
        <v>8.7449507228000005</v>
      </c>
      <c r="H203">
        <v>25.881491618999998</v>
      </c>
    </row>
    <row r="204" spans="1:8" x14ac:dyDescent="0.25">
      <c r="A204" t="s">
        <v>318</v>
      </c>
      <c r="B204" t="str">
        <f t="shared" si="6"/>
        <v>BLMO</v>
      </c>
      <c r="C204">
        <v>2004</v>
      </c>
      <c r="D204" t="str">
        <f t="shared" si="7"/>
        <v>BLMO:2004</v>
      </c>
      <c r="E204">
        <v>90</v>
      </c>
      <c r="F204">
        <v>134.65603920999999</v>
      </c>
      <c r="G204">
        <v>8.8015183973000006</v>
      </c>
      <c r="H204">
        <v>24.957234284999998</v>
      </c>
    </row>
    <row r="205" spans="1:8" x14ac:dyDescent="0.25">
      <c r="A205" t="s">
        <v>318</v>
      </c>
      <c r="B205" t="str">
        <f t="shared" si="6"/>
        <v>BLMO</v>
      </c>
      <c r="C205">
        <v>2005</v>
      </c>
      <c r="D205" t="str">
        <f t="shared" si="7"/>
        <v>BLMO:2005</v>
      </c>
      <c r="E205">
        <v>90</v>
      </c>
      <c r="F205">
        <v>125.48537781</v>
      </c>
      <c r="G205">
        <v>7.8736058433</v>
      </c>
      <c r="H205">
        <v>24.574491898000002</v>
      </c>
    </row>
    <row r="206" spans="1:8" x14ac:dyDescent="0.25">
      <c r="A206" t="s">
        <v>318</v>
      </c>
      <c r="B206" t="str">
        <f t="shared" si="6"/>
        <v>BLMO</v>
      </c>
      <c r="C206">
        <v>2006</v>
      </c>
      <c r="D206" t="str">
        <f t="shared" si="7"/>
        <v>BLMO:2006</v>
      </c>
      <c r="E206">
        <v>90</v>
      </c>
      <c r="F206">
        <v>106.39175578</v>
      </c>
      <c r="G206">
        <v>7.7319925332999997</v>
      </c>
      <c r="H206">
        <v>22.948189673000002</v>
      </c>
    </row>
    <row r="207" spans="1:8" x14ac:dyDescent="0.25">
      <c r="A207" t="s">
        <v>318</v>
      </c>
      <c r="B207" t="str">
        <f t="shared" si="6"/>
        <v>BLMO</v>
      </c>
      <c r="C207">
        <v>2007</v>
      </c>
      <c r="D207" t="str">
        <f t="shared" si="7"/>
        <v>BLMO:2007</v>
      </c>
      <c r="E207">
        <v>90</v>
      </c>
      <c r="F207">
        <v>148.95539031999999</v>
      </c>
      <c r="G207">
        <v>8.8682746251999998</v>
      </c>
      <c r="H207">
        <v>25.886339601</v>
      </c>
    </row>
    <row r="208" spans="1:8" x14ac:dyDescent="0.25">
      <c r="A208" t="s">
        <v>318</v>
      </c>
      <c r="B208" t="str">
        <f t="shared" si="6"/>
        <v>BLMO</v>
      </c>
      <c r="C208">
        <v>2008</v>
      </c>
      <c r="D208" t="str">
        <f t="shared" si="7"/>
        <v>BLMO:2008</v>
      </c>
      <c r="E208">
        <v>90</v>
      </c>
      <c r="F208">
        <v>103.19791207</v>
      </c>
      <c r="G208">
        <v>7.9532661891999998</v>
      </c>
      <c r="H208">
        <v>22.68309893</v>
      </c>
    </row>
    <row r="209" spans="1:8" x14ac:dyDescent="0.25">
      <c r="A209" t="s">
        <v>318</v>
      </c>
      <c r="B209" t="str">
        <f t="shared" si="6"/>
        <v>BLMO</v>
      </c>
      <c r="C209">
        <v>2009</v>
      </c>
      <c r="D209" t="str">
        <f t="shared" si="7"/>
        <v>BLMO:2009</v>
      </c>
      <c r="E209">
        <v>90</v>
      </c>
      <c r="F209">
        <v>136.53510592999999</v>
      </c>
      <c r="G209">
        <v>9.4317761961999995</v>
      </c>
      <c r="H209">
        <v>25.100539451</v>
      </c>
    </row>
    <row r="210" spans="1:8" x14ac:dyDescent="0.25">
      <c r="A210" t="s">
        <v>318</v>
      </c>
      <c r="B210" t="str">
        <f t="shared" si="6"/>
        <v>BLMO</v>
      </c>
      <c r="C210">
        <v>2010</v>
      </c>
      <c r="D210" t="str">
        <f t="shared" si="7"/>
        <v>BLMO:2010</v>
      </c>
      <c r="E210">
        <v>90</v>
      </c>
      <c r="F210">
        <v>137.61983602000001</v>
      </c>
      <c r="G210">
        <v>8.8350650436000002</v>
      </c>
      <c r="H210">
        <v>25.497920334</v>
      </c>
    </row>
    <row r="211" spans="1:8" x14ac:dyDescent="0.25">
      <c r="A211" t="s">
        <v>318</v>
      </c>
      <c r="B211" t="str">
        <f t="shared" si="6"/>
        <v>BLMO</v>
      </c>
      <c r="C211">
        <v>2011</v>
      </c>
      <c r="D211" t="str">
        <f t="shared" si="7"/>
        <v>BLMO:2011</v>
      </c>
      <c r="E211">
        <v>90</v>
      </c>
      <c r="F211">
        <v>91.583789828999997</v>
      </c>
      <c r="G211">
        <v>8.1820671740000002</v>
      </c>
      <c r="H211">
        <v>21.666411175</v>
      </c>
    </row>
    <row r="212" spans="1:8" x14ac:dyDescent="0.25">
      <c r="A212" t="s">
        <v>318</v>
      </c>
      <c r="B212" t="str">
        <f t="shared" si="6"/>
        <v>BLMO</v>
      </c>
      <c r="C212">
        <v>2012</v>
      </c>
      <c r="D212" t="str">
        <f t="shared" si="7"/>
        <v>BLMO:2012</v>
      </c>
      <c r="E212">
        <v>90</v>
      </c>
      <c r="F212">
        <v>98.052252437000007</v>
      </c>
      <c r="G212">
        <v>8.8916413413999997</v>
      </c>
      <c r="H212">
        <v>22.377932275999999</v>
      </c>
    </row>
    <row r="213" spans="1:8" x14ac:dyDescent="0.25">
      <c r="A213" t="s">
        <v>318</v>
      </c>
      <c r="B213" t="str">
        <f t="shared" si="6"/>
        <v>BLMO</v>
      </c>
      <c r="C213">
        <v>2013</v>
      </c>
      <c r="D213" t="str">
        <f t="shared" si="7"/>
        <v>BLMO:2013</v>
      </c>
      <c r="E213">
        <v>90</v>
      </c>
      <c r="F213">
        <v>95.694126593999997</v>
      </c>
      <c r="G213">
        <v>8.1775854918000004</v>
      </c>
      <c r="H213">
        <v>21.951457749999999</v>
      </c>
    </row>
    <row r="214" spans="1:8" x14ac:dyDescent="0.25">
      <c r="A214" t="s">
        <v>318</v>
      </c>
      <c r="B214" t="str">
        <f t="shared" si="6"/>
        <v>BLMO</v>
      </c>
      <c r="C214">
        <v>2014</v>
      </c>
      <c r="D214" t="str">
        <f t="shared" si="7"/>
        <v>BLMO:2014</v>
      </c>
      <c r="E214">
        <v>90</v>
      </c>
      <c r="F214">
        <v>91.492912615999998</v>
      </c>
      <c r="G214">
        <v>8.0282263548999993</v>
      </c>
      <c r="H214">
        <v>20.98046188</v>
      </c>
    </row>
    <row r="215" spans="1:8" x14ac:dyDescent="0.25">
      <c r="A215" t="s">
        <v>318</v>
      </c>
      <c r="B215" t="str">
        <f t="shared" si="6"/>
        <v>BLMO</v>
      </c>
      <c r="C215">
        <v>2015</v>
      </c>
      <c r="D215" t="str">
        <f t="shared" si="7"/>
        <v>BLMO:2015</v>
      </c>
      <c r="E215">
        <v>90</v>
      </c>
      <c r="F215">
        <v>72.029873983000002</v>
      </c>
      <c r="G215">
        <v>7.8551999529999996</v>
      </c>
      <c r="H215">
        <v>19.035480405000001</v>
      </c>
    </row>
    <row r="216" spans="1:8" x14ac:dyDescent="0.25">
      <c r="A216" t="s">
        <v>20</v>
      </c>
      <c r="B216" t="str">
        <f t="shared" si="6"/>
        <v>BOAP</v>
      </c>
      <c r="C216">
        <v>2002</v>
      </c>
      <c r="D216" t="str">
        <f t="shared" si="7"/>
        <v>BOAP:2002</v>
      </c>
      <c r="E216">
        <v>90</v>
      </c>
      <c r="F216">
        <v>32.459966831999999</v>
      </c>
      <c r="G216">
        <v>4.4532957911000004</v>
      </c>
      <c r="H216">
        <v>11.608483477</v>
      </c>
    </row>
    <row r="217" spans="1:8" x14ac:dyDescent="0.25">
      <c r="A217" t="s">
        <v>20</v>
      </c>
      <c r="B217" t="str">
        <f t="shared" si="6"/>
        <v>BOAP</v>
      </c>
      <c r="C217">
        <v>2003</v>
      </c>
      <c r="D217" t="str">
        <f t="shared" si="7"/>
        <v>BOAP:2003</v>
      </c>
      <c r="E217">
        <v>90</v>
      </c>
      <c r="F217">
        <v>33.248375682000002</v>
      </c>
      <c r="G217">
        <v>4.8216730140999999</v>
      </c>
      <c r="H217">
        <v>11.934451764</v>
      </c>
    </row>
    <row r="218" spans="1:8" x14ac:dyDescent="0.25">
      <c r="A218" t="s">
        <v>20</v>
      </c>
      <c r="B218" t="str">
        <f t="shared" si="6"/>
        <v>BOAP</v>
      </c>
      <c r="C218">
        <v>2004</v>
      </c>
      <c r="D218" t="str">
        <f t="shared" si="7"/>
        <v>BOAP:2004</v>
      </c>
      <c r="E218">
        <v>90</v>
      </c>
      <c r="F218">
        <v>31.461678155000001</v>
      </c>
      <c r="G218">
        <v>5.1977946066999996</v>
      </c>
      <c r="H218">
        <v>11.275993958999999</v>
      </c>
    </row>
    <row r="219" spans="1:8" x14ac:dyDescent="0.25">
      <c r="A219" t="s">
        <v>20</v>
      </c>
      <c r="B219" t="str">
        <f t="shared" si="6"/>
        <v>BOAP</v>
      </c>
      <c r="C219">
        <v>2005</v>
      </c>
      <c r="D219" t="str">
        <f t="shared" si="7"/>
        <v>BOAP:2005</v>
      </c>
      <c r="E219">
        <v>90</v>
      </c>
      <c r="F219">
        <v>34.737479561999997</v>
      </c>
      <c r="G219">
        <v>5.0558436760000003</v>
      </c>
      <c r="H219">
        <v>12.302691337000001</v>
      </c>
    </row>
    <row r="220" spans="1:8" x14ac:dyDescent="0.25">
      <c r="A220" t="s">
        <v>20</v>
      </c>
      <c r="B220" t="str">
        <f t="shared" si="6"/>
        <v>BOAP</v>
      </c>
      <c r="C220">
        <v>2006</v>
      </c>
      <c r="D220" t="str">
        <f t="shared" si="7"/>
        <v>BOAP:2006</v>
      </c>
      <c r="E220">
        <v>90</v>
      </c>
      <c r="F220">
        <v>36.373106714000002</v>
      </c>
      <c r="G220">
        <v>5.3364396238999996</v>
      </c>
      <c r="H220">
        <v>12.376375961999999</v>
      </c>
    </row>
    <row r="221" spans="1:8" x14ac:dyDescent="0.25">
      <c r="A221" t="s">
        <v>20</v>
      </c>
      <c r="B221" t="str">
        <f t="shared" si="6"/>
        <v>BOAP</v>
      </c>
      <c r="C221">
        <v>2007</v>
      </c>
      <c r="D221" t="str">
        <f t="shared" si="7"/>
        <v>BOAP:2007</v>
      </c>
      <c r="E221">
        <v>90</v>
      </c>
      <c r="F221">
        <v>43.137894564</v>
      </c>
      <c r="G221">
        <v>5.6704758528000001</v>
      </c>
      <c r="H221">
        <v>13.362785944000001</v>
      </c>
    </row>
    <row r="222" spans="1:8" x14ac:dyDescent="0.25">
      <c r="A222" t="s">
        <v>20</v>
      </c>
      <c r="B222" t="str">
        <f t="shared" si="6"/>
        <v>BOAP</v>
      </c>
      <c r="C222">
        <v>2008</v>
      </c>
      <c r="D222" t="str">
        <f t="shared" si="7"/>
        <v>BOAP:2008</v>
      </c>
      <c r="E222">
        <v>90</v>
      </c>
      <c r="F222">
        <v>32.104081082</v>
      </c>
      <c r="G222">
        <v>5.1847063731</v>
      </c>
      <c r="H222">
        <v>11.533903373999999</v>
      </c>
    </row>
    <row r="223" spans="1:8" x14ac:dyDescent="0.25">
      <c r="A223" t="s">
        <v>20</v>
      </c>
      <c r="B223" t="str">
        <f t="shared" si="6"/>
        <v>BOAP</v>
      </c>
      <c r="C223">
        <v>2009</v>
      </c>
      <c r="D223" t="str">
        <f t="shared" si="7"/>
        <v>BOAP:2009</v>
      </c>
      <c r="E223">
        <v>90</v>
      </c>
      <c r="F223">
        <v>30.319083594999999</v>
      </c>
      <c r="G223">
        <v>5.3291789176000002</v>
      </c>
      <c r="H223">
        <v>11.012188165</v>
      </c>
    </row>
    <row r="224" spans="1:8" x14ac:dyDescent="0.25">
      <c r="A224" t="s">
        <v>20</v>
      </c>
      <c r="B224" t="str">
        <f t="shared" si="6"/>
        <v>BOAP</v>
      </c>
      <c r="C224">
        <v>2010</v>
      </c>
      <c r="D224" t="str">
        <f t="shared" si="7"/>
        <v>BOAP:2010</v>
      </c>
      <c r="E224">
        <v>90</v>
      </c>
      <c r="F224">
        <v>27.914412901999999</v>
      </c>
      <c r="G224">
        <v>5.1901090874999998</v>
      </c>
      <c r="H224">
        <v>10.19008457</v>
      </c>
    </row>
    <row r="225" spans="1:8" x14ac:dyDescent="0.25">
      <c r="A225" t="s">
        <v>20</v>
      </c>
      <c r="B225" t="str">
        <f t="shared" si="6"/>
        <v>BOAP</v>
      </c>
      <c r="C225">
        <v>2011</v>
      </c>
      <c r="D225" t="str">
        <f t="shared" si="7"/>
        <v>BOAP:2011</v>
      </c>
      <c r="E225">
        <v>90</v>
      </c>
      <c r="F225">
        <v>33.421218885999998</v>
      </c>
      <c r="G225">
        <v>5.2209455003</v>
      </c>
      <c r="H225">
        <v>11.850481447</v>
      </c>
    </row>
    <row r="226" spans="1:8" x14ac:dyDescent="0.25">
      <c r="A226" t="s">
        <v>20</v>
      </c>
      <c r="B226" t="str">
        <f t="shared" si="6"/>
        <v>BOAP</v>
      </c>
      <c r="C226">
        <v>2012</v>
      </c>
      <c r="D226" t="str">
        <f t="shared" si="7"/>
        <v>BOAP:2012</v>
      </c>
      <c r="E226">
        <v>90</v>
      </c>
      <c r="F226">
        <v>31.981307866000002</v>
      </c>
      <c r="G226">
        <v>4.9319230266999998</v>
      </c>
      <c r="H226">
        <v>11.509450773999999</v>
      </c>
    </row>
    <row r="227" spans="1:8" x14ac:dyDescent="0.25">
      <c r="A227" t="s">
        <v>20</v>
      </c>
      <c r="B227" t="str">
        <f t="shared" si="6"/>
        <v>BOAP</v>
      </c>
      <c r="C227">
        <v>2013</v>
      </c>
      <c r="D227" t="str">
        <f t="shared" si="7"/>
        <v>BOAP:2013</v>
      </c>
      <c r="E227">
        <v>90</v>
      </c>
      <c r="F227">
        <v>31.513154387</v>
      </c>
      <c r="G227">
        <v>5.2625470495000002</v>
      </c>
      <c r="H227">
        <v>11.392926526</v>
      </c>
    </row>
    <row r="228" spans="1:8" x14ac:dyDescent="0.25">
      <c r="A228" t="s">
        <v>20</v>
      </c>
      <c r="B228" t="str">
        <f t="shared" si="6"/>
        <v>BOAP</v>
      </c>
      <c r="C228">
        <v>2014</v>
      </c>
      <c r="D228" t="str">
        <f t="shared" si="7"/>
        <v>BOAP:2014</v>
      </c>
      <c r="E228">
        <v>90</v>
      </c>
      <c r="F228">
        <v>31.473027679000001</v>
      </c>
      <c r="G228">
        <v>5.3268219149</v>
      </c>
      <c r="H228">
        <v>11.176952206999999</v>
      </c>
    </row>
    <row r="229" spans="1:8" x14ac:dyDescent="0.25">
      <c r="A229" t="s">
        <v>20</v>
      </c>
      <c r="B229" t="str">
        <f t="shared" si="6"/>
        <v>BOAP</v>
      </c>
      <c r="C229">
        <v>2015</v>
      </c>
      <c r="D229" t="str">
        <f t="shared" si="7"/>
        <v>BOAP:2015</v>
      </c>
      <c r="E229">
        <v>90</v>
      </c>
      <c r="F229">
        <v>29.961595604999999</v>
      </c>
      <c r="G229">
        <v>5.3682445081000001</v>
      </c>
      <c r="H229">
        <v>10.851059845</v>
      </c>
    </row>
    <row r="230" spans="1:8" x14ac:dyDescent="0.25">
      <c r="A230" t="s">
        <v>20</v>
      </c>
      <c r="B230" t="str">
        <f t="shared" si="6"/>
        <v>BOAP</v>
      </c>
      <c r="C230">
        <v>2016</v>
      </c>
      <c r="D230" t="str">
        <f t="shared" si="7"/>
        <v>BOAP:2016</v>
      </c>
      <c r="E230">
        <v>90</v>
      </c>
      <c r="F230">
        <v>28.073379336999999</v>
      </c>
      <c r="G230">
        <v>5.4683097026</v>
      </c>
      <c r="H230">
        <v>10.169294213000001</v>
      </c>
    </row>
    <row r="231" spans="1:8" x14ac:dyDescent="0.25">
      <c r="A231" t="s">
        <v>20</v>
      </c>
      <c r="B231" t="str">
        <f t="shared" si="6"/>
        <v>BOAP</v>
      </c>
      <c r="C231">
        <v>2017</v>
      </c>
      <c r="D231" t="str">
        <f t="shared" si="7"/>
        <v>BOAP:2017</v>
      </c>
      <c r="E231">
        <v>90</v>
      </c>
      <c r="F231">
        <v>27.670558862</v>
      </c>
      <c r="G231">
        <v>5.2879049357000003</v>
      </c>
      <c r="H231">
        <v>10.074423366</v>
      </c>
    </row>
    <row r="232" spans="1:8" x14ac:dyDescent="0.25">
      <c r="A232" t="s">
        <v>319</v>
      </c>
      <c r="B232" t="str">
        <f t="shared" si="6"/>
        <v>BOLA</v>
      </c>
      <c r="C232">
        <v>2010</v>
      </c>
      <c r="D232" t="str">
        <f t="shared" si="7"/>
        <v>BOLA:2010</v>
      </c>
      <c r="E232">
        <v>90</v>
      </c>
      <c r="F232">
        <v>19.649716976000001</v>
      </c>
      <c r="G232">
        <v>3.5611887895000001</v>
      </c>
      <c r="H232">
        <v>6.5563439190999997</v>
      </c>
    </row>
    <row r="233" spans="1:8" x14ac:dyDescent="0.25">
      <c r="A233" t="s">
        <v>319</v>
      </c>
      <c r="B233" t="str">
        <f t="shared" si="6"/>
        <v>BOLA</v>
      </c>
      <c r="C233">
        <v>2011</v>
      </c>
      <c r="D233" t="str">
        <f t="shared" si="7"/>
        <v>BOLA:2011</v>
      </c>
      <c r="E233">
        <v>90</v>
      </c>
      <c r="F233">
        <v>20.838733919999999</v>
      </c>
      <c r="G233">
        <v>3.6246995536000002</v>
      </c>
      <c r="H233">
        <v>6.8992651415999999</v>
      </c>
    </row>
    <row r="234" spans="1:8" x14ac:dyDescent="0.25">
      <c r="A234" t="s">
        <v>319</v>
      </c>
      <c r="B234" t="str">
        <f t="shared" si="6"/>
        <v>BOLA</v>
      </c>
      <c r="C234">
        <v>2012</v>
      </c>
      <c r="D234" t="str">
        <f t="shared" si="7"/>
        <v>BOLA:2012</v>
      </c>
      <c r="E234">
        <v>90</v>
      </c>
      <c r="F234">
        <v>21.024062783000002</v>
      </c>
      <c r="G234">
        <v>4.1449959042</v>
      </c>
      <c r="H234">
        <v>7.3675880661999997</v>
      </c>
    </row>
    <row r="235" spans="1:8" x14ac:dyDescent="0.25">
      <c r="A235" t="s">
        <v>319</v>
      </c>
      <c r="B235" t="str">
        <f t="shared" si="6"/>
        <v>BOLA</v>
      </c>
      <c r="C235">
        <v>2013</v>
      </c>
      <c r="D235" t="str">
        <f t="shared" si="7"/>
        <v>BOLA:2013</v>
      </c>
      <c r="E235">
        <v>90</v>
      </c>
      <c r="F235">
        <v>18.803534131999999</v>
      </c>
      <c r="G235">
        <v>3.1631892139</v>
      </c>
      <c r="H235">
        <v>6.1604901615000003</v>
      </c>
    </row>
    <row r="236" spans="1:8" x14ac:dyDescent="0.25">
      <c r="A236" t="s">
        <v>319</v>
      </c>
      <c r="B236" t="str">
        <f t="shared" si="6"/>
        <v>BOLA</v>
      </c>
      <c r="C236">
        <v>2014</v>
      </c>
      <c r="D236" t="str">
        <f t="shared" si="7"/>
        <v>BOLA:2014</v>
      </c>
      <c r="E236">
        <v>90</v>
      </c>
      <c r="F236">
        <v>18.836403708999999</v>
      </c>
      <c r="G236">
        <v>3.5674289188000001</v>
      </c>
      <c r="H236">
        <v>6.1887349690000004</v>
      </c>
    </row>
    <row r="237" spans="1:8" x14ac:dyDescent="0.25">
      <c r="A237" t="s">
        <v>319</v>
      </c>
      <c r="B237" t="str">
        <f t="shared" si="6"/>
        <v>BOLA</v>
      </c>
      <c r="C237">
        <v>2015</v>
      </c>
      <c r="D237" t="str">
        <f t="shared" si="7"/>
        <v>BOLA:2015</v>
      </c>
      <c r="E237">
        <v>90</v>
      </c>
      <c r="F237">
        <v>18.065148503</v>
      </c>
      <c r="G237">
        <v>3.6137065291999999</v>
      </c>
      <c r="H237">
        <v>5.8483319148000001</v>
      </c>
    </row>
    <row r="238" spans="1:8" x14ac:dyDescent="0.25">
      <c r="A238" t="s">
        <v>319</v>
      </c>
      <c r="B238" t="str">
        <f t="shared" si="6"/>
        <v>BOLA</v>
      </c>
      <c r="C238">
        <v>2016</v>
      </c>
      <c r="D238" t="str">
        <f t="shared" si="7"/>
        <v>BOLA:2016</v>
      </c>
      <c r="E238">
        <v>90</v>
      </c>
      <c r="F238">
        <v>18.361253962999999</v>
      </c>
      <c r="G238">
        <v>3.6961432716</v>
      </c>
      <c r="H238">
        <v>5.9509494333999999</v>
      </c>
    </row>
    <row r="239" spans="1:8" x14ac:dyDescent="0.25">
      <c r="A239" t="s">
        <v>319</v>
      </c>
      <c r="B239" t="str">
        <f t="shared" si="6"/>
        <v>BOLA</v>
      </c>
      <c r="C239">
        <v>2017</v>
      </c>
      <c r="D239" t="str">
        <f t="shared" si="7"/>
        <v>BOLA:2017</v>
      </c>
      <c r="E239">
        <v>90</v>
      </c>
      <c r="F239">
        <v>19.886473872</v>
      </c>
      <c r="G239">
        <v>3.9700390758999999</v>
      </c>
      <c r="H239">
        <v>6.7861565951999996</v>
      </c>
    </row>
    <row r="240" spans="1:8" x14ac:dyDescent="0.25">
      <c r="A240" t="s">
        <v>320</v>
      </c>
      <c r="B240" t="str">
        <f t="shared" si="6"/>
        <v>BOND</v>
      </c>
      <c r="C240">
        <v>2002</v>
      </c>
      <c r="D240" t="str">
        <f t="shared" si="7"/>
        <v>BOND:2002</v>
      </c>
      <c r="E240">
        <v>90</v>
      </c>
      <c r="F240">
        <v>173.66234372</v>
      </c>
      <c r="G240">
        <v>8.7527328523999994</v>
      </c>
      <c r="H240">
        <v>28.017127380000002</v>
      </c>
    </row>
    <row r="241" spans="1:8" x14ac:dyDescent="0.25">
      <c r="A241" t="s">
        <v>320</v>
      </c>
      <c r="B241" t="str">
        <f t="shared" si="6"/>
        <v>BOND</v>
      </c>
      <c r="C241">
        <v>2003</v>
      </c>
      <c r="D241" t="str">
        <f t="shared" si="7"/>
        <v>BOND:2003</v>
      </c>
      <c r="E241">
        <v>90</v>
      </c>
      <c r="F241">
        <v>203.07362753000001</v>
      </c>
      <c r="G241">
        <v>9.2499532796999997</v>
      </c>
      <c r="H241">
        <v>29.619077836999999</v>
      </c>
    </row>
    <row r="242" spans="1:8" x14ac:dyDescent="0.25">
      <c r="A242" t="s">
        <v>320</v>
      </c>
      <c r="B242" t="str">
        <f t="shared" si="6"/>
        <v>BOND</v>
      </c>
      <c r="C242">
        <v>2004</v>
      </c>
      <c r="D242" t="str">
        <f t="shared" si="7"/>
        <v>BOND:2004</v>
      </c>
      <c r="E242">
        <v>90</v>
      </c>
      <c r="F242">
        <v>176.41896512</v>
      </c>
      <c r="G242">
        <v>9.2939587722999999</v>
      </c>
      <c r="H242">
        <v>27.989424422999999</v>
      </c>
    </row>
    <row r="243" spans="1:8" x14ac:dyDescent="0.25">
      <c r="A243" t="s">
        <v>320</v>
      </c>
      <c r="B243" t="str">
        <f t="shared" si="6"/>
        <v>BOND</v>
      </c>
      <c r="C243">
        <v>2005</v>
      </c>
      <c r="D243" t="str">
        <f t="shared" si="7"/>
        <v>BOND:2005</v>
      </c>
      <c r="E243">
        <v>90</v>
      </c>
      <c r="F243">
        <v>262.25065033999999</v>
      </c>
      <c r="G243">
        <v>9.6894547091999996</v>
      </c>
      <c r="H243">
        <v>31.997086491000001</v>
      </c>
    </row>
    <row r="244" spans="1:8" x14ac:dyDescent="0.25">
      <c r="A244" t="s">
        <v>320</v>
      </c>
      <c r="B244" t="str">
        <f t="shared" si="6"/>
        <v>BOND</v>
      </c>
      <c r="C244">
        <v>2006</v>
      </c>
      <c r="D244" t="str">
        <f t="shared" si="7"/>
        <v>BOND:2006</v>
      </c>
      <c r="E244">
        <v>90</v>
      </c>
      <c r="F244">
        <v>182.49308449</v>
      </c>
      <c r="G244">
        <v>9.5902318661999999</v>
      </c>
      <c r="H244">
        <v>28.44176543</v>
      </c>
    </row>
    <row r="245" spans="1:8" x14ac:dyDescent="0.25">
      <c r="A245" t="s">
        <v>320</v>
      </c>
      <c r="B245" t="str">
        <f t="shared" si="6"/>
        <v>BOND</v>
      </c>
      <c r="C245">
        <v>2007</v>
      </c>
      <c r="D245" t="str">
        <f t="shared" si="7"/>
        <v>BOND:2007</v>
      </c>
      <c r="E245">
        <v>90</v>
      </c>
      <c r="F245">
        <v>168.60748573000001</v>
      </c>
      <c r="G245">
        <v>9.0578322218</v>
      </c>
      <c r="H245">
        <v>27.894054463</v>
      </c>
    </row>
    <row r="246" spans="1:8" x14ac:dyDescent="0.25">
      <c r="A246" t="s">
        <v>320</v>
      </c>
      <c r="B246" t="str">
        <f t="shared" si="6"/>
        <v>BOND</v>
      </c>
      <c r="C246">
        <v>2008</v>
      </c>
      <c r="D246" t="str">
        <f t="shared" si="7"/>
        <v>BOND:2008</v>
      </c>
      <c r="E246">
        <v>90</v>
      </c>
      <c r="F246">
        <v>158.43549494000001</v>
      </c>
      <c r="G246">
        <v>9.2318189784999998</v>
      </c>
      <c r="H246">
        <v>27.329072066999998</v>
      </c>
    </row>
    <row r="247" spans="1:8" x14ac:dyDescent="0.25">
      <c r="A247" t="s">
        <v>320</v>
      </c>
      <c r="B247" t="str">
        <f t="shared" si="6"/>
        <v>BOND</v>
      </c>
      <c r="C247">
        <v>2009</v>
      </c>
      <c r="D247" t="str">
        <f t="shared" si="7"/>
        <v>BOND:2009</v>
      </c>
      <c r="E247">
        <v>90</v>
      </c>
      <c r="F247">
        <v>147.26204727000001</v>
      </c>
      <c r="G247">
        <v>9.502330293</v>
      </c>
      <c r="H247">
        <v>26.689400617</v>
      </c>
    </row>
    <row r="248" spans="1:8" x14ac:dyDescent="0.25">
      <c r="A248" t="s">
        <v>320</v>
      </c>
      <c r="B248" t="str">
        <f t="shared" si="6"/>
        <v>BOND</v>
      </c>
      <c r="C248">
        <v>2010</v>
      </c>
      <c r="D248" t="str">
        <f t="shared" si="7"/>
        <v>BOND:2010</v>
      </c>
      <c r="E248">
        <v>90</v>
      </c>
      <c r="F248">
        <v>164.1021533</v>
      </c>
      <c r="G248">
        <v>9.0173021087999992</v>
      </c>
      <c r="H248">
        <v>27.527138058999999</v>
      </c>
    </row>
    <row r="249" spans="1:8" x14ac:dyDescent="0.25">
      <c r="A249" t="s">
        <v>320</v>
      </c>
      <c r="B249" t="str">
        <f t="shared" si="6"/>
        <v>BOND</v>
      </c>
      <c r="C249">
        <v>2011</v>
      </c>
      <c r="D249" t="str">
        <f t="shared" si="7"/>
        <v>BOND:2011</v>
      </c>
      <c r="E249">
        <v>90</v>
      </c>
      <c r="F249">
        <v>148.92446791</v>
      </c>
      <c r="G249">
        <v>9.0194577609</v>
      </c>
      <c r="H249">
        <v>26.503365342999999</v>
      </c>
    </row>
    <row r="250" spans="1:8" x14ac:dyDescent="0.25">
      <c r="A250" t="s">
        <v>320</v>
      </c>
      <c r="B250" t="str">
        <f t="shared" si="6"/>
        <v>BOND</v>
      </c>
      <c r="C250">
        <v>2012</v>
      </c>
      <c r="D250" t="str">
        <f t="shared" si="7"/>
        <v>BOND:2012</v>
      </c>
      <c r="E250">
        <v>90</v>
      </c>
      <c r="F250">
        <v>118.25352559</v>
      </c>
      <c r="G250">
        <v>8.8212048840000001</v>
      </c>
      <c r="H250">
        <v>24.203912207999998</v>
      </c>
    </row>
    <row r="251" spans="1:8" x14ac:dyDescent="0.25">
      <c r="A251" t="s">
        <v>320</v>
      </c>
      <c r="B251" t="str">
        <f t="shared" si="6"/>
        <v>BOND</v>
      </c>
      <c r="C251">
        <v>2013</v>
      </c>
      <c r="D251" t="str">
        <f t="shared" si="7"/>
        <v>BOND:2013</v>
      </c>
      <c r="E251">
        <v>90</v>
      </c>
      <c r="F251">
        <v>116.02784063999999</v>
      </c>
      <c r="G251">
        <v>8.3058144936999998</v>
      </c>
      <c r="H251">
        <v>24.074281263</v>
      </c>
    </row>
    <row r="252" spans="1:8" x14ac:dyDescent="0.25">
      <c r="A252" t="s">
        <v>320</v>
      </c>
      <c r="B252" t="str">
        <f t="shared" si="6"/>
        <v>BOND</v>
      </c>
      <c r="C252">
        <v>2014</v>
      </c>
      <c r="D252" t="str">
        <f t="shared" si="7"/>
        <v>BOND:2014</v>
      </c>
      <c r="E252">
        <v>90</v>
      </c>
      <c r="F252">
        <v>132.39062823</v>
      </c>
      <c r="G252">
        <v>9.2615324386999998</v>
      </c>
      <c r="H252">
        <v>25.176102504999999</v>
      </c>
    </row>
    <row r="253" spans="1:8" x14ac:dyDescent="0.25">
      <c r="A253" t="s">
        <v>320</v>
      </c>
      <c r="B253" t="str">
        <f t="shared" si="6"/>
        <v>BOND</v>
      </c>
      <c r="C253">
        <v>2015</v>
      </c>
      <c r="D253" t="str">
        <f t="shared" si="7"/>
        <v>BOND:2015</v>
      </c>
      <c r="E253">
        <v>90</v>
      </c>
      <c r="F253">
        <v>97.783475453999998</v>
      </c>
      <c r="G253">
        <v>8.8245595296000001</v>
      </c>
      <c r="H253">
        <v>22.543319392000001</v>
      </c>
    </row>
    <row r="254" spans="1:8" x14ac:dyDescent="0.25">
      <c r="A254" t="s">
        <v>320</v>
      </c>
      <c r="B254" t="str">
        <f t="shared" si="6"/>
        <v>BOND</v>
      </c>
      <c r="C254">
        <v>2016</v>
      </c>
      <c r="D254" t="str">
        <f t="shared" si="7"/>
        <v>BOND:2016</v>
      </c>
      <c r="E254">
        <v>90</v>
      </c>
      <c r="F254">
        <v>99.564020839999998</v>
      </c>
      <c r="G254">
        <v>8.7713231608999997</v>
      </c>
      <c r="H254">
        <v>22.413388826999999</v>
      </c>
    </row>
    <row r="255" spans="1:8" x14ac:dyDescent="0.25">
      <c r="A255" t="s">
        <v>320</v>
      </c>
      <c r="B255" t="str">
        <f t="shared" si="6"/>
        <v>BOND</v>
      </c>
      <c r="C255">
        <v>2017</v>
      </c>
      <c r="D255" t="str">
        <f t="shared" si="7"/>
        <v>BOND:2017</v>
      </c>
      <c r="E255">
        <v>90</v>
      </c>
      <c r="F255">
        <v>88.497204440000004</v>
      </c>
      <c r="G255">
        <v>8.2517639123999995</v>
      </c>
      <c r="H255">
        <v>21.478899809000001</v>
      </c>
    </row>
    <row r="256" spans="1:8" x14ac:dyDescent="0.25">
      <c r="A256" t="s">
        <v>24</v>
      </c>
      <c r="B256" t="str">
        <f t="shared" si="6"/>
        <v>BOWA</v>
      </c>
      <c r="C256">
        <v>1992</v>
      </c>
      <c r="D256" t="str">
        <f t="shared" si="7"/>
        <v>BOWA:1992</v>
      </c>
      <c r="E256">
        <v>90</v>
      </c>
      <c r="F256">
        <v>88.451796819999998</v>
      </c>
      <c r="G256">
        <v>9.7302940407000005</v>
      </c>
      <c r="H256">
        <v>21.194255435999999</v>
      </c>
    </row>
    <row r="257" spans="1:8" x14ac:dyDescent="0.25">
      <c r="A257" t="s">
        <v>24</v>
      </c>
      <c r="B257" t="str">
        <f t="shared" si="6"/>
        <v>BOWA</v>
      </c>
      <c r="C257">
        <v>1993</v>
      </c>
      <c r="D257" t="str">
        <f t="shared" si="7"/>
        <v>BOWA:1993</v>
      </c>
      <c r="E257">
        <v>90</v>
      </c>
      <c r="F257">
        <v>76.938029028000003</v>
      </c>
      <c r="G257">
        <v>9.0929167448000001</v>
      </c>
      <c r="H257">
        <v>19.354408919000001</v>
      </c>
    </row>
    <row r="258" spans="1:8" x14ac:dyDescent="0.25">
      <c r="A258" t="s">
        <v>24</v>
      </c>
      <c r="B258" t="str">
        <f t="shared" ref="B258:B321" si="8">LEFT(A258,4)</f>
        <v>BOWA</v>
      </c>
      <c r="C258">
        <v>1994</v>
      </c>
      <c r="D258" t="str">
        <f t="shared" ref="D258:D321" si="9">CONCATENATE(B258,":",C258)</f>
        <v>BOWA:1994</v>
      </c>
      <c r="E258">
        <v>90</v>
      </c>
      <c r="F258">
        <v>85.243443047</v>
      </c>
      <c r="G258">
        <v>9.3581672902000008</v>
      </c>
      <c r="H258">
        <v>20.293159513999999</v>
      </c>
    </row>
    <row r="259" spans="1:8" x14ac:dyDescent="0.25">
      <c r="A259" t="s">
        <v>24</v>
      </c>
      <c r="B259" t="str">
        <f t="shared" si="8"/>
        <v>BOWA</v>
      </c>
      <c r="C259">
        <v>1995</v>
      </c>
      <c r="D259" t="str">
        <f t="shared" si="9"/>
        <v>BOWA:1995</v>
      </c>
      <c r="E259">
        <v>90</v>
      </c>
      <c r="F259">
        <v>54.407837237999999</v>
      </c>
      <c r="G259">
        <v>7.8462063101000004</v>
      </c>
      <c r="H259">
        <v>15.878108044999999</v>
      </c>
    </row>
    <row r="260" spans="1:8" x14ac:dyDescent="0.25">
      <c r="A260" t="s">
        <v>24</v>
      </c>
      <c r="B260" t="str">
        <f t="shared" si="8"/>
        <v>BOWA</v>
      </c>
      <c r="C260">
        <v>1997</v>
      </c>
      <c r="D260" t="str">
        <f t="shared" si="9"/>
        <v>BOWA:1997</v>
      </c>
      <c r="E260">
        <v>90</v>
      </c>
      <c r="F260">
        <v>78.050500850000006</v>
      </c>
      <c r="G260">
        <v>9.7377191066000002</v>
      </c>
      <c r="H260">
        <v>19.955018256999999</v>
      </c>
    </row>
    <row r="261" spans="1:8" x14ac:dyDescent="0.25">
      <c r="A261" t="s">
        <v>24</v>
      </c>
      <c r="B261" t="str">
        <f t="shared" si="8"/>
        <v>BOWA</v>
      </c>
      <c r="C261">
        <v>2000</v>
      </c>
      <c r="D261" t="str">
        <f t="shared" si="9"/>
        <v>BOWA:2000</v>
      </c>
      <c r="E261">
        <v>90</v>
      </c>
      <c r="F261">
        <v>65.900413850000007</v>
      </c>
      <c r="G261">
        <v>9.2913904685999995</v>
      </c>
      <c r="H261">
        <v>18.214134178999998</v>
      </c>
    </row>
    <row r="262" spans="1:8" x14ac:dyDescent="0.25">
      <c r="A262" t="s">
        <v>24</v>
      </c>
      <c r="B262" t="str">
        <f t="shared" si="8"/>
        <v>BOWA</v>
      </c>
      <c r="C262">
        <v>2001</v>
      </c>
      <c r="D262" t="str">
        <f t="shared" si="9"/>
        <v>BOWA:2001</v>
      </c>
      <c r="E262">
        <v>90</v>
      </c>
      <c r="F262">
        <v>74.755042615999997</v>
      </c>
      <c r="G262">
        <v>9.1959382272999992</v>
      </c>
      <c r="H262">
        <v>19.659411368000001</v>
      </c>
    </row>
    <row r="263" spans="1:8" x14ac:dyDescent="0.25">
      <c r="A263" t="s">
        <v>24</v>
      </c>
      <c r="B263" t="str">
        <f t="shared" si="8"/>
        <v>BOWA</v>
      </c>
      <c r="C263">
        <v>2002</v>
      </c>
      <c r="D263" t="str">
        <f t="shared" si="9"/>
        <v>BOWA:2002</v>
      </c>
      <c r="E263">
        <v>90</v>
      </c>
      <c r="F263">
        <v>67.461818436000001</v>
      </c>
      <c r="G263">
        <v>9.0316937209999999</v>
      </c>
      <c r="H263">
        <v>18.426184698</v>
      </c>
    </row>
    <row r="264" spans="1:8" x14ac:dyDescent="0.25">
      <c r="A264" t="s">
        <v>24</v>
      </c>
      <c r="B264" t="str">
        <f t="shared" si="8"/>
        <v>BOWA</v>
      </c>
      <c r="C264">
        <v>2003</v>
      </c>
      <c r="D264" t="str">
        <f t="shared" si="9"/>
        <v>BOWA:2003</v>
      </c>
      <c r="E264">
        <v>90</v>
      </c>
      <c r="F264">
        <v>71.178604500999995</v>
      </c>
      <c r="G264">
        <v>8.8993369685000001</v>
      </c>
      <c r="H264">
        <v>18.772007619</v>
      </c>
    </row>
    <row r="265" spans="1:8" x14ac:dyDescent="0.25">
      <c r="A265" t="s">
        <v>24</v>
      </c>
      <c r="B265" t="str">
        <f t="shared" si="8"/>
        <v>BOWA</v>
      </c>
      <c r="C265">
        <v>2004</v>
      </c>
      <c r="D265" t="str">
        <f t="shared" si="9"/>
        <v>BOWA:2004</v>
      </c>
      <c r="E265">
        <v>90</v>
      </c>
      <c r="F265">
        <v>56.410390124000003</v>
      </c>
      <c r="G265">
        <v>8.1064805265000004</v>
      </c>
      <c r="H265">
        <v>16.477404539999998</v>
      </c>
    </row>
    <row r="266" spans="1:8" x14ac:dyDescent="0.25">
      <c r="A266" t="s">
        <v>24</v>
      </c>
      <c r="B266" t="str">
        <f t="shared" si="8"/>
        <v>BOWA</v>
      </c>
      <c r="C266">
        <v>2005</v>
      </c>
      <c r="D266" t="str">
        <f t="shared" si="9"/>
        <v>BOWA:2005</v>
      </c>
      <c r="E266">
        <v>90</v>
      </c>
      <c r="F266">
        <v>87.247548418999997</v>
      </c>
      <c r="G266">
        <v>9.1316835762000004</v>
      </c>
      <c r="H266">
        <v>20.575208611000001</v>
      </c>
    </row>
    <row r="267" spans="1:8" x14ac:dyDescent="0.25">
      <c r="A267" t="s">
        <v>24</v>
      </c>
      <c r="B267" t="str">
        <f t="shared" si="8"/>
        <v>BOWA</v>
      </c>
      <c r="C267">
        <v>2006</v>
      </c>
      <c r="D267" t="str">
        <f t="shared" si="9"/>
        <v>BOWA:2006</v>
      </c>
      <c r="E267">
        <v>90</v>
      </c>
      <c r="F267">
        <v>71.002032947000004</v>
      </c>
      <c r="G267">
        <v>8.7533090592999994</v>
      </c>
      <c r="H267">
        <v>18.485796978</v>
      </c>
    </row>
    <row r="268" spans="1:8" x14ac:dyDescent="0.25">
      <c r="A268" t="s">
        <v>24</v>
      </c>
      <c r="B268" t="str">
        <f t="shared" si="8"/>
        <v>BOWA</v>
      </c>
      <c r="C268">
        <v>2007</v>
      </c>
      <c r="D268" t="str">
        <f t="shared" si="9"/>
        <v>BOWA:2007</v>
      </c>
      <c r="E268">
        <v>90</v>
      </c>
      <c r="F268">
        <v>71.019643134999995</v>
      </c>
      <c r="G268">
        <v>9.3303775679999994</v>
      </c>
      <c r="H268">
        <v>19.024239219999998</v>
      </c>
    </row>
    <row r="269" spans="1:8" x14ac:dyDescent="0.25">
      <c r="A269" t="s">
        <v>24</v>
      </c>
      <c r="B269" t="str">
        <f t="shared" si="8"/>
        <v>BOWA</v>
      </c>
      <c r="C269">
        <v>2008</v>
      </c>
      <c r="D269" t="str">
        <f t="shared" si="9"/>
        <v>BOWA:2008</v>
      </c>
      <c r="E269">
        <v>90</v>
      </c>
      <c r="F269">
        <v>68.370778039000001</v>
      </c>
      <c r="G269">
        <v>9.2819702725000006</v>
      </c>
      <c r="H269">
        <v>18.755051091999999</v>
      </c>
    </row>
    <row r="270" spans="1:8" x14ac:dyDescent="0.25">
      <c r="A270" t="s">
        <v>24</v>
      </c>
      <c r="B270" t="str">
        <f t="shared" si="8"/>
        <v>BOWA</v>
      </c>
      <c r="C270">
        <v>2009</v>
      </c>
      <c r="D270" t="str">
        <f t="shared" si="9"/>
        <v>BOWA:2009</v>
      </c>
      <c r="E270">
        <v>90</v>
      </c>
      <c r="F270">
        <v>75.992701206999996</v>
      </c>
      <c r="G270">
        <v>9.4045619015999993</v>
      </c>
      <c r="H270">
        <v>19.510310188999998</v>
      </c>
    </row>
    <row r="271" spans="1:8" x14ac:dyDescent="0.25">
      <c r="A271" t="s">
        <v>24</v>
      </c>
      <c r="B271" t="str">
        <f t="shared" si="8"/>
        <v>BOWA</v>
      </c>
      <c r="C271">
        <v>2010</v>
      </c>
      <c r="D271" t="str">
        <f t="shared" si="9"/>
        <v>BOWA:2010</v>
      </c>
      <c r="E271">
        <v>90</v>
      </c>
      <c r="F271">
        <v>51.793122296999996</v>
      </c>
      <c r="G271">
        <v>8.6174211367000009</v>
      </c>
      <c r="H271">
        <v>15.75501983</v>
      </c>
    </row>
    <row r="272" spans="1:8" x14ac:dyDescent="0.25">
      <c r="A272" t="s">
        <v>24</v>
      </c>
      <c r="B272" t="str">
        <f t="shared" si="8"/>
        <v>BOWA</v>
      </c>
      <c r="C272">
        <v>2011</v>
      </c>
      <c r="D272" t="str">
        <f t="shared" si="9"/>
        <v>BOWA:2011</v>
      </c>
      <c r="E272">
        <v>90</v>
      </c>
      <c r="F272">
        <v>49.985157026000003</v>
      </c>
      <c r="G272">
        <v>8.2299341485999999</v>
      </c>
      <c r="H272">
        <v>15.482257468</v>
      </c>
    </row>
    <row r="273" spans="1:8" x14ac:dyDescent="0.25">
      <c r="A273" t="s">
        <v>24</v>
      </c>
      <c r="B273" t="str">
        <f t="shared" si="8"/>
        <v>BOWA</v>
      </c>
      <c r="C273">
        <v>2012</v>
      </c>
      <c r="D273" t="str">
        <f t="shared" si="9"/>
        <v>BOWA:2012</v>
      </c>
      <c r="E273">
        <v>90</v>
      </c>
      <c r="F273">
        <v>50.833868967000001</v>
      </c>
      <c r="G273">
        <v>8.2419330648999996</v>
      </c>
      <c r="H273">
        <v>15.628098619999999</v>
      </c>
    </row>
    <row r="274" spans="1:8" x14ac:dyDescent="0.25">
      <c r="A274" t="s">
        <v>24</v>
      </c>
      <c r="B274" t="str">
        <f t="shared" si="8"/>
        <v>BOWA</v>
      </c>
      <c r="C274">
        <v>2013</v>
      </c>
      <c r="D274" t="str">
        <f t="shared" si="9"/>
        <v>BOWA:2013</v>
      </c>
      <c r="E274">
        <v>90</v>
      </c>
      <c r="F274">
        <v>52.273263659999998</v>
      </c>
      <c r="G274">
        <v>8.1787616625999995</v>
      </c>
      <c r="H274">
        <v>15.799150556000001</v>
      </c>
    </row>
    <row r="275" spans="1:8" x14ac:dyDescent="0.25">
      <c r="A275" t="s">
        <v>24</v>
      </c>
      <c r="B275" t="str">
        <f t="shared" si="8"/>
        <v>BOWA</v>
      </c>
      <c r="C275">
        <v>2014</v>
      </c>
      <c r="D275" t="str">
        <f t="shared" si="9"/>
        <v>BOWA:2014</v>
      </c>
      <c r="E275">
        <v>90</v>
      </c>
      <c r="F275">
        <v>50.290721050999998</v>
      </c>
      <c r="G275">
        <v>8.0239400571000008</v>
      </c>
      <c r="H275">
        <v>15.421835148</v>
      </c>
    </row>
    <row r="276" spans="1:8" x14ac:dyDescent="0.25">
      <c r="A276" t="s">
        <v>24</v>
      </c>
      <c r="B276" t="str">
        <f t="shared" si="8"/>
        <v>BOWA</v>
      </c>
      <c r="C276">
        <v>2015</v>
      </c>
      <c r="D276" t="str">
        <f t="shared" si="9"/>
        <v>BOWA:2015</v>
      </c>
      <c r="E276">
        <v>90</v>
      </c>
      <c r="F276">
        <v>41.522474975999998</v>
      </c>
      <c r="G276">
        <v>7.8759407934999999</v>
      </c>
      <c r="H276">
        <v>13.859974258999999</v>
      </c>
    </row>
    <row r="277" spans="1:8" x14ac:dyDescent="0.25">
      <c r="A277" t="s">
        <v>24</v>
      </c>
      <c r="B277" t="str">
        <f t="shared" si="8"/>
        <v>BOWA</v>
      </c>
      <c r="C277">
        <v>2016</v>
      </c>
      <c r="D277" t="str">
        <f t="shared" si="9"/>
        <v>BOWA:2016</v>
      </c>
      <c r="E277">
        <v>90</v>
      </c>
      <c r="F277">
        <v>35.540153320999998</v>
      </c>
      <c r="G277">
        <v>7.4497816460999999</v>
      </c>
      <c r="H277">
        <v>12.202811227</v>
      </c>
    </row>
    <row r="278" spans="1:8" x14ac:dyDescent="0.25">
      <c r="A278" t="s">
        <v>24</v>
      </c>
      <c r="B278" t="str">
        <f t="shared" si="8"/>
        <v>BOWA</v>
      </c>
      <c r="C278">
        <v>2017</v>
      </c>
      <c r="D278" t="str">
        <f t="shared" si="9"/>
        <v>BOWA:2017</v>
      </c>
      <c r="E278">
        <v>90</v>
      </c>
      <c r="F278">
        <v>49.497159537999998</v>
      </c>
      <c r="G278">
        <v>8.4066129616000005</v>
      </c>
      <c r="H278">
        <v>14.782824486999999</v>
      </c>
    </row>
    <row r="279" spans="1:8" x14ac:dyDescent="0.25">
      <c r="A279" t="s">
        <v>321</v>
      </c>
      <c r="B279" t="str">
        <f t="shared" si="8"/>
        <v>BRCA</v>
      </c>
      <c r="C279">
        <v>1990</v>
      </c>
      <c r="D279" t="str">
        <f t="shared" si="9"/>
        <v>BRCA:1990</v>
      </c>
      <c r="E279">
        <v>90</v>
      </c>
      <c r="F279">
        <v>26.484548330999999</v>
      </c>
      <c r="G279">
        <v>3.8429820174999998</v>
      </c>
      <c r="H279">
        <v>9.5116741415000003</v>
      </c>
    </row>
    <row r="280" spans="1:8" x14ac:dyDescent="0.25">
      <c r="A280" t="s">
        <v>321</v>
      </c>
      <c r="B280" t="str">
        <f t="shared" si="8"/>
        <v>BRCA</v>
      </c>
      <c r="C280">
        <v>1991</v>
      </c>
      <c r="D280" t="str">
        <f t="shared" si="9"/>
        <v>BRCA:1991</v>
      </c>
      <c r="E280">
        <v>90</v>
      </c>
      <c r="F280">
        <v>26.323806096999999</v>
      </c>
      <c r="G280">
        <v>4.3243279695999997</v>
      </c>
      <c r="H280">
        <v>9.4971788904000007</v>
      </c>
    </row>
    <row r="281" spans="1:8" x14ac:dyDescent="0.25">
      <c r="A281" t="s">
        <v>321</v>
      </c>
      <c r="B281" t="str">
        <f t="shared" si="8"/>
        <v>BRCA</v>
      </c>
      <c r="C281">
        <v>1993</v>
      </c>
      <c r="D281" t="str">
        <f t="shared" si="9"/>
        <v>BRCA:1993</v>
      </c>
      <c r="E281">
        <v>90</v>
      </c>
      <c r="F281">
        <v>24.727089715999998</v>
      </c>
      <c r="G281">
        <v>3.8764551382999999</v>
      </c>
      <c r="H281">
        <v>8.9502330271999995</v>
      </c>
    </row>
    <row r="282" spans="1:8" x14ac:dyDescent="0.25">
      <c r="A282" t="s">
        <v>321</v>
      </c>
      <c r="B282" t="str">
        <f t="shared" si="8"/>
        <v>BRCA</v>
      </c>
      <c r="C282">
        <v>1994</v>
      </c>
      <c r="D282" t="str">
        <f t="shared" si="9"/>
        <v>BRCA:1994</v>
      </c>
      <c r="E282">
        <v>90</v>
      </c>
      <c r="F282">
        <v>26.463228768</v>
      </c>
      <c r="G282">
        <v>4.2170997828000001</v>
      </c>
      <c r="H282">
        <v>9.6089307192</v>
      </c>
    </row>
    <row r="283" spans="1:8" x14ac:dyDescent="0.25">
      <c r="A283" t="s">
        <v>321</v>
      </c>
      <c r="B283" t="str">
        <f t="shared" si="8"/>
        <v>BRCA</v>
      </c>
      <c r="C283">
        <v>1995</v>
      </c>
      <c r="D283" t="str">
        <f t="shared" si="9"/>
        <v>BRCA:1995</v>
      </c>
      <c r="E283">
        <v>90</v>
      </c>
      <c r="F283">
        <v>24.450145309</v>
      </c>
      <c r="G283">
        <v>3.8984672084000001</v>
      </c>
      <c r="H283">
        <v>8.8633616494999998</v>
      </c>
    </row>
    <row r="284" spans="1:8" x14ac:dyDescent="0.25">
      <c r="A284" t="s">
        <v>321</v>
      </c>
      <c r="B284" t="str">
        <f t="shared" si="8"/>
        <v>BRCA</v>
      </c>
      <c r="C284">
        <v>1996</v>
      </c>
      <c r="D284" t="str">
        <f t="shared" si="9"/>
        <v>BRCA:1996</v>
      </c>
      <c r="E284">
        <v>90</v>
      </c>
      <c r="F284">
        <v>24.240616129999999</v>
      </c>
      <c r="G284">
        <v>4.3123527477000003</v>
      </c>
      <c r="H284">
        <v>8.7486242119999993</v>
      </c>
    </row>
    <row r="285" spans="1:8" x14ac:dyDescent="0.25">
      <c r="A285" t="s">
        <v>321</v>
      </c>
      <c r="B285" t="str">
        <f t="shared" si="8"/>
        <v>BRCA</v>
      </c>
      <c r="C285">
        <v>1997</v>
      </c>
      <c r="D285" t="str">
        <f t="shared" si="9"/>
        <v>BRCA:1997</v>
      </c>
      <c r="E285">
        <v>90</v>
      </c>
      <c r="F285">
        <v>22.716781577999999</v>
      </c>
      <c r="G285">
        <v>3.668994782</v>
      </c>
      <c r="H285">
        <v>8.1133950681999991</v>
      </c>
    </row>
    <row r="286" spans="1:8" x14ac:dyDescent="0.25">
      <c r="A286" t="s">
        <v>321</v>
      </c>
      <c r="B286" t="str">
        <f t="shared" si="8"/>
        <v>BRCA</v>
      </c>
      <c r="C286">
        <v>1998</v>
      </c>
      <c r="D286" t="str">
        <f t="shared" si="9"/>
        <v>BRCA:1998</v>
      </c>
      <c r="E286">
        <v>90</v>
      </c>
      <c r="F286">
        <v>25.435915118</v>
      </c>
      <c r="G286">
        <v>3.8831145032999999</v>
      </c>
      <c r="H286">
        <v>9.1384146948999998</v>
      </c>
    </row>
    <row r="287" spans="1:8" x14ac:dyDescent="0.25">
      <c r="A287" t="s">
        <v>321</v>
      </c>
      <c r="B287" t="str">
        <f t="shared" si="8"/>
        <v>BRCA</v>
      </c>
      <c r="C287">
        <v>1999</v>
      </c>
      <c r="D287" t="str">
        <f t="shared" si="9"/>
        <v>BRCA:1999</v>
      </c>
      <c r="E287">
        <v>90</v>
      </c>
      <c r="F287">
        <v>23.476594428999999</v>
      </c>
      <c r="G287">
        <v>3.8543435515</v>
      </c>
      <c r="H287">
        <v>8.4239322805000008</v>
      </c>
    </row>
    <row r="288" spans="1:8" x14ac:dyDescent="0.25">
      <c r="A288" t="s">
        <v>321</v>
      </c>
      <c r="B288" t="str">
        <f t="shared" si="8"/>
        <v>BRCA</v>
      </c>
      <c r="C288">
        <v>2000</v>
      </c>
      <c r="D288" t="str">
        <f t="shared" si="9"/>
        <v>BRCA:2000</v>
      </c>
      <c r="E288">
        <v>90</v>
      </c>
      <c r="F288">
        <v>25.194432225</v>
      </c>
      <c r="G288">
        <v>4.0816892205000004</v>
      </c>
      <c r="H288">
        <v>9.0956460266000008</v>
      </c>
    </row>
    <row r="289" spans="1:8" x14ac:dyDescent="0.25">
      <c r="A289" t="s">
        <v>321</v>
      </c>
      <c r="B289" t="str">
        <f t="shared" si="8"/>
        <v>BRCA</v>
      </c>
      <c r="C289">
        <v>2001</v>
      </c>
      <c r="D289" t="str">
        <f t="shared" si="9"/>
        <v>BRCA:2001</v>
      </c>
      <c r="E289">
        <v>90</v>
      </c>
      <c r="F289">
        <v>24.610829624000001</v>
      </c>
      <c r="G289">
        <v>3.5287392802999999</v>
      </c>
      <c r="H289">
        <v>8.7915056412000006</v>
      </c>
    </row>
    <row r="290" spans="1:8" x14ac:dyDescent="0.25">
      <c r="A290" t="s">
        <v>321</v>
      </c>
      <c r="B290" t="str">
        <f t="shared" si="8"/>
        <v>BRCA</v>
      </c>
      <c r="C290">
        <v>2002</v>
      </c>
      <c r="D290" t="str">
        <f t="shared" si="9"/>
        <v>BRCA:2002</v>
      </c>
      <c r="E290">
        <v>90</v>
      </c>
      <c r="F290">
        <v>22.464886154999999</v>
      </c>
      <c r="G290">
        <v>3.3954656137999999</v>
      </c>
      <c r="H290">
        <v>7.8510413648000004</v>
      </c>
    </row>
    <row r="291" spans="1:8" x14ac:dyDescent="0.25">
      <c r="A291" t="s">
        <v>321</v>
      </c>
      <c r="B291" t="str">
        <f t="shared" si="8"/>
        <v>BRCA</v>
      </c>
      <c r="C291">
        <v>2003</v>
      </c>
      <c r="D291" t="str">
        <f t="shared" si="9"/>
        <v>BRCA:2003</v>
      </c>
      <c r="E291">
        <v>90</v>
      </c>
      <c r="F291">
        <v>21.911712738999999</v>
      </c>
      <c r="G291">
        <v>3.8686288729</v>
      </c>
      <c r="H291">
        <v>7.7538422908999998</v>
      </c>
    </row>
    <row r="292" spans="1:8" x14ac:dyDescent="0.25">
      <c r="A292" t="s">
        <v>321</v>
      </c>
      <c r="B292" t="str">
        <f t="shared" si="8"/>
        <v>BRCA</v>
      </c>
      <c r="C292">
        <v>2004</v>
      </c>
      <c r="D292" t="str">
        <f t="shared" si="9"/>
        <v>BRCA:2004</v>
      </c>
      <c r="E292">
        <v>90</v>
      </c>
      <c r="F292">
        <v>24.197521907999999</v>
      </c>
      <c r="G292">
        <v>3.6039927136999999</v>
      </c>
      <c r="H292">
        <v>8.5927533827999998</v>
      </c>
    </row>
    <row r="293" spans="1:8" x14ac:dyDescent="0.25">
      <c r="A293" t="s">
        <v>321</v>
      </c>
      <c r="B293" t="str">
        <f t="shared" si="8"/>
        <v>BRCA</v>
      </c>
      <c r="C293">
        <v>2005</v>
      </c>
      <c r="D293" t="str">
        <f t="shared" si="9"/>
        <v>BRCA:2005</v>
      </c>
      <c r="E293">
        <v>90</v>
      </c>
      <c r="F293">
        <v>23.756885906000001</v>
      </c>
      <c r="G293">
        <v>3.7437352063999998</v>
      </c>
      <c r="H293">
        <v>8.4573306226000007</v>
      </c>
    </row>
    <row r="294" spans="1:8" x14ac:dyDescent="0.25">
      <c r="A294" t="s">
        <v>321</v>
      </c>
      <c r="B294" t="str">
        <f t="shared" si="8"/>
        <v>BRCA</v>
      </c>
      <c r="C294">
        <v>2006</v>
      </c>
      <c r="D294" t="str">
        <f t="shared" si="9"/>
        <v>BRCA:2006</v>
      </c>
      <c r="E294">
        <v>90</v>
      </c>
      <c r="F294">
        <v>23.403818743999999</v>
      </c>
      <c r="G294">
        <v>4.0325351624000003</v>
      </c>
      <c r="H294">
        <v>8.3136934495000006</v>
      </c>
    </row>
    <row r="295" spans="1:8" x14ac:dyDescent="0.25">
      <c r="A295" t="s">
        <v>321</v>
      </c>
      <c r="B295" t="str">
        <f t="shared" si="8"/>
        <v>BRCA</v>
      </c>
      <c r="C295">
        <v>2007</v>
      </c>
      <c r="D295" t="str">
        <f t="shared" si="9"/>
        <v>BRCA:2007</v>
      </c>
      <c r="E295">
        <v>90</v>
      </c>
      <c r="F295">
        <v>25.735528080999998</v>
      </c>
      <c r="G295">
        <v>4.2626231485000003</v>
      </c>
      <c r="H295">
        <v>9.2655295883999997</v>
      </c>
    </row>
    <row r="296" spans="1:8" x14ac:dyDescent="0.25">
      <c r="A296" t="s">
        <v>321</v>
      </c>
      <c r="B296" t="str">
        <f t="shared" si="8"/>
        <v>BRCA</v>
      </c>
      <c r="C296">
        <v>2008</v>
      </c>
      <c r="D296" t="str">
        <f t="shared" si="9"/>
        <v>BRCA:2008</v>
      </c>
      <c r="E296">
        <v>90</v>
      </c>
      <c r="F296">
        <v>22.793507952999999</v>
      </c>
      <c r="G296">
        <v>4.3190265657999998</v>
      </c>
      <c r="H296">
        <v>8.0109877668999996</v>
      </c>
    </row>
    <row r="297" spans="1:8" x14ac:dyDescent="0.25">
      <c r="A297" t="s">
        <v>321</v>
      </c>
      <c r="B297" t="str">
        <f t="shared" si="8"/>
        <v>BRCA</v>
      </c>
      <c r="C297">
        <v>2009</v>
      </c>
      <c r="D297" t="str">
        <f t="shared" si="9"/>
        <v>BRCA:2009</v>
      </c>
      <c r="E297">
        <v>90</v>
      </c>
      <c r="F297">
        <v>20.842119693000001</v>
      </c>
      <c r="G297">
        <v>3.9672465533999999</v>
      </c>
      <c r="H297">
        <v>7.2243306292999998</v>
      </c>
    </row>
    <row r="298" spans="1:8" x14ac:dyDescent="0.25">
      <c r="A298" t="s">
        <v>321</v>
      </c>
      <c r="B298" t="str">
        <f t="shared" si="8"/>
        <v>BRCA</v>
      </c>
      <c r="C298">
        <v>2010</v>
      </c>
      <c r="D298" t="str">
        <f t="shared" si="9"/>
        <v>BRCA:2010</v>
      </c>
      <c r="E298">
        <v>90</v>
      </c>
      <c r="F298">
        <v>22.219106167</v>
      </c>
      <c r="G298">
        <v>4.0671605124000001</v>
      </c>
      <c r="H298">
        <v>7.8039584087999998</v>
      </c>
    </row>
    <row r="299" spans="1:8" x14ac:dyDescent="0.25">
      <c r="A299" t="s">
        <v>321</v>
      </c>
      <c r="B299" t="str">
        <f t="shared" si="8"/>
        <v>BRCA</v>
      </c>
      <c r="C299">
        <v>2011</v>
      </c>
      <c r="D299" t="str">
        <f t="shared" si="9"/>
        <v>BRCA:2011</v>
      </c>
      <c r="E299">
        <v>90</v>
      </c>
      <c r="F299">
        <v>23.398866636000001</v>
      </c>
      <c r="G299">
        <v>4.2264163148999998</v>
      </c>
      <c r="H299">
        <v>7.9062594967999997</v>
      </c>
    </row>
    <row r="300" spans="1:8" x14ac:dyDescent="0.25">
      <c r="A300" t="s">
        <v>321</v>
      </c>
      <c r="B300" t="str">
        <f t="shared" si="8"/>
        <v>BRCA</v>
      </c>
      <c r="C300">
        <v>2012</v>
      </c>
      <c r="D300" t="str">
        <f t="shared" si="9"/>
        <v>BRCA:2012</v>
      </c>
      <c r="E300">
        <v>90</v>
      </c>
      <c r="F300">
        <v>21.420309439</v>
      </c>
      <c r="G300">
        <v>4.2220514701000003</v>
      </c>
      <c r="H300">
        <v>7.4891121726999996</v>
      </c>
    </row>
    <row r="301" spans="1:8" x14ac:dyDescent="0.25">
      <c r="A301" t="s">
        <v>321</v>
      </c>
      <c r="B301" t="str">
        <f t="shared" si="8"/>
        <v>BRCA</v>
      </c>
      <c r="C301">
        <v>2013</v>
      </c>
      <c r="D301" t="str">
        <f t="shared" si="9"/>
        <v>BRCA:2013</v>
      </c>
      <c r="E301">
        <v>90</v>
      </c>
      <c r="F301">
        <v>20.20758957</v>
      </c>
      <c r="G301">
        <v>3.6573483946000001</v>
      </c>
      <c r="H301">
        <v>6.9091309087999999</v>
      </c>
    </row>
    <row r="302" spans="1:8" x14ac:dyDescent="0.25">
      <c r="A302" t="s">
        <v>321</v>
      </c>
      <c r="B302" t="str">
        <f t="shared" si="8"/>
        <v>BRCA</v>
      </c>
      <c r="C302">
        <v>2014</v>
      </c>
      <c r="D302" t="str">
        <f t="shared" si="9"/>
        <v>BRCA:2014</v>
      </c>
      <c r="E302">
        <v>90</v>
      </c>
      <c r="F302">
        <v>19.710902365999999</v>
      </c>
      <c r="G302">
        <v>4.0686605093999999</v>
      </c>
      <c r="H302">
        <v>6.6845933107000004</v>
      </c>
    </row>
    <row r="303" spans="1:8" x14ac:dyDescent="0.25">
      <c r="A303" t="s">
        <v>321</v>
      </c>
      <c r="B303" t="str">
        <f t="shared" si="8"/>
        <v>BRCA</v>
      </c>
      <c r="C303">
        <v>2015</v>
      </c>
      <c r="D303" t="str">
        <f t="shared" si="9"/>
        <v>BRCA:2015</v>
      </c>
      <c r="E303">
        <v>90</v>
      </c>
      <c r="F303">
        <v>19.412708368000001</v>
      </c>
      <c r="G303">
        <v>3.6666506575</v>
      </c>
      <c r="H303">
        <v>6.4405341648999999</v>
      </c>
    </row>
    <row r="304" spans="1:8" x14ac:dyDescent="0.25">
      <c r="A304" t="s">
        <v>321</v>
      </c>
      <c r="B304" t="str">
        <f t="shared" si="8"/>
        <v>BRCA</v>
      </c>
      <c r="C304">
        <v>2016</v>
      </c>
      <c r="D304" t="str">
        <f t="shared" si="9"/>
        <v>BRCA:2016</v>
      </c>
      <c r="E304">
        <v>90</v>
      </c>
      <c r="F304">
        <v>18.198201692000001</v>
      </c>
      <c r="G304">
        <v>3.6427072868999999</v>
      </c>
      <c r="H304">
        <v>5.8569508572000002</v>
      </c>
    </row>
    <row r="305" spans="1:8" x14ac:dyDescent="0.25">
      <c r="A305" t="s">
        <v>321</v>
      </c>
      <c r="B305" t="str">
        <f t="shared" si="8"/>
        <v>BRCA</v>
      </c>
      <c r="C305">
        <v>2017</v>
      </c>
      <c r="D305" t="str">
        <f t="shared" si="9"/>
        <v>BRCA:2017</v>
      </c>
      <c r="E305">
        <v>90</v>
      </c>
      <c r="F305">
        <v>20.819026503</v>
      </c>
      <c r="G305">
        <v>4.1168499915999996</v>
      </c>
      <c r="H305">
        <v>7.1238216266999999</v>
      </c>
    </row>
    <row r="306" spans="1:8" x14ac:dyDescent="0.25">
      <c r="A306" t="s">
        <v>322</v>
      </c>
      <c r="B306" t="str">
        <f t="shared" si="8"/>
        <v>BRID</v>
      </c>
      <c r="C306">
        <v>1989</v>
      </c>
      <c r="D306" t="str">
        <f t="shared" si="9"/>
        <v>BRID:1989</v>
      </c>
      <c r="E306">
        <v>90</v>
      </c>
      <c r="F306">
        <v>25.898882496999999</v>
      </c>
      <c r="G306">
        <v>4.3357697346000004</v>
      </c>
      <c r="H306">
        <v>9.3431571922999996</v>
      </c>
    </row>
    <row r="307" spans="1:8" x14ac:dyDescent="0.25">
      <c r="A307" t="s">
        <v>322</v>
      </c>
      <c r="B307" t="str">
        <f t="shared" si="8"/>
        <v>BRID</v>
      </c>
      <c r="C307">
        <v>1990</v>
      </c>
      <c r="D307" t="str">
        <f t="shared" si="9"/>
        <v>BRID:1990</v>
      </c>
      <c r="E307">
        <v>90</v>
      </c>
      <c r="F307">
        <v>23.160269569</v>
      </c>
      <c r="G307">
        <v>3.5455407050000001</v>
      </c>
      <c r="H307">
        <v>8.2471827442999999</v>
      </c>
    </row>
    <row r="308" spans="1:8" x14ac:dyDescent="0.25">
      <c r="A308" t="s">
        <v>322</v>
      </c>
      <c r="B308" t="str">
        <f t="shared" si="8"/>
        <v>BRID</v>
      </c>
      <c r="C308">
        <v>1991</v>
      </c>
      <c r="D308" t="str">
        <f t="shared" si="9"/>
        <v>BRID:1991</v>
      </c>
      <c r="E308">
        <v>90</v>
      </c>
      <c r="F308">
        <v>24.513003671</v>
      </c>
      <c r="G308">
        <v>3.8935952243999998</v>
      </c>
      <c r="H308">
        <v>8.8059233356999993</v>
      </c>
    </row>
    <row r="309" spans="1:8" x14ac:dyDescent="0.25">
      <c r="A309" t="s">
        <v>322</v>
      </c>
      <c r="B309" t="str">
        <f t="shared" si="8"/>
        <v>BRID</v>
      </c>
      <c r="C309">
        <v>1992</v>
      </c>
      <c r="D309" t="str">
        <f t="shared" si="9"/>
        <v>BRID:1992</v>
      </c>
      <c r="E309">
        <v>90</v>
      </c>
      <c r="F309">
        <v>25.441102928999999</v>
      </c>
      <c r="G309">
        <v>4.0975322234</v>
      </c>
      <c r="H309">
        <v>9.1862950829999992</v>
      </c>
    </row>
    <row r="310" spans="1:8" x14ac:dyDescent="0.25">
      <c r="A310" t="s">
        <v>322</v>
      </c>
      <c r="B310" t="str">
        <f t="shared" si="8"/>
        <v>BRID</v>
      </c>
      <c r="C310">
        <v>1993</v>
      </c>
      <c r="D310" t="str">
        <f t="shared" si="9"/>
        <v>BRID:1993</v>
      </c>
      <c r="E310">
        <v>90</v>
      </c>
      <c r="F310">
        <v>24.440159395999999</v>
      </c>
      <c r="G310">
        <v>4.3574108519000001</v>
      </c>
      <c r="H310">
        <v>8.8319379977000008</v>
      </c>
    </row>
    <row r="311" spans="1:8" x14ac:dyDescent="0.25">
      <c r="A311" t="s">
        <v>322</v>
      </c>
      <c r="B311" t="str">
        <f t="shared" si="8"/>
        <v>BRID</v>
      </c>
      <c r="C311">
        <v>1994</v>
      </c>
      <c r="D311" t="str">
        <f t="shared" si="9"/>
        <v>BRID:1994</v>
      </c>
      <c r="E311">
        <v>90</v>
      </c>
      <c r="F311">
        <v>24.418588958000001</v>
      </c>
      <c r="G311">
        <v>4.1851085797999996</v>
      </c>
      <c r="H311">
        <v>8.7864421277000009</v>
      </c>
    </row>
    <row r="312" spans="1:8" x14ac:dyDescent="0.25">
      <c r="A312" t="s">
        <v>322</v>
      </c>
      <c r="B312" t="str">
        <f t="shared" si="8"/>
        <v>BRID</v>
      </c>
      <c r="C312">
        <v>1995</v>
      </c>
      <c r="D312" t="str">
        <f t="shared" si="9"/>
        <v>BRID:1995</v>
      </c>
      <c r="E312">
        <v>90</v>
      </c>
      <c r="F312">
        <v>21.755191079999999</v>
      </c>
      <c r="G312">
        <v>3.7629789741000002</v>
      </c>
      <c r="H312">
        <v>7.6836521906000002</v>
      </c>
    </row>
    <row r="313" spans="1:8" x14ac:dyDescent="0.25">
      <c r="A313" t="s">
        <v>322</v>
      </c>
      <c r="B313" t="str">
        <f t="shared" si="8"/>
        <v>BRID</v>
      </c>
      <c r="C313">
        <v>1996</v>
      </c>
      <c r="D313" t="str">
        <f t="shared" si="9"/>
        <v>BRID:1996</v>
      </c>
      <c r="E313">
        <v>90</v>
      </c>
      <c r="F313">
        <v>25.824958082999999</v>
      </c>
      <c r="G313">
        <v>4.3956838679999999</v>
      </c>
      <c r="H313">
        <v>9.3307421911000006</v>
      </c>
    </row>
    <row r="314" spans="1:8" x14ac:dyDescent="0.25">
      <c r="A314" t="s">
        <v>322</v>
      </c>
      <c r="B314" t="str">
        <f t="shared" si="8"/>
        <v>BRID</v>
      </c>
      <c r="C314">
        <v>1997</v>
      </c>
      <c r="D314" t="str">
        <f t="shared" si="9"/>
        <v>BRID:1997</v>
      </c>
      <c r="E314">
        <v>90</v>
      </c>
      <c r="F314">
        <v>22.708835405999999</v>
      </c>
      <c r="G314">
        <v>3.8321794590999998</v>
      </c>
      <c r="H314">
        <v>8.0671090132999996</v>
      </c>
    </row>
    <row r="315" spans="1:8" x14ac:dyDescent="0.25">
      <c r="A315" t="s">
        <v>322</v>
      </c>
      <c r="B315" t="str">
        <f t="shared" si="8"/>
        <v>BRID</v>
      </c>
      <c r="C315">
        <v>1998</v>
      </c>
      <c r="D315" t="str">
        <f t="shared" si="9"/>
        <v>BRID:1998</v>
      </c>
      <c r="E315">
        <v>90</v>
      </c>
      <c r="F315">
        <v>25.181402977000001</v>
      </c>
      <c r="G315">
        <v>3.6018670691999999</v>
      </c>
      <c r="H315">
        <v>9.0603967723000007</v>
      </c>
    </row>
    <row r="316" spans="1:8" x14ac:dyDescent="0.25">
      <c r="A316" t="s">
        <v>322</v>
      </c>
      <c r="B316" t="str">
        <f t="shared" si="8"/>
        <v>BRID</v>
      </c>
      <c r="C316">
        <v>1999</v>
      </c>
      <c r="D316" t="str">
        <f t="shared" si="9"/>
        <v>BRID:1999</v>
      </c>
      <c r="E316">
        <v>90</v>
      </c>
      <c r="F316">
        <v>25.10866059</v>
      </c>
      <c r="G316">
        <v>4.2996628984000003</v>
      </c>
      <c r="H316">
        <v>9.0922434024999994</v>
      </c>
    </row>
    <row r="317" spans="1:8" x14ac:dyDescent="0.25">
      <c r="A317" t="s">
        <v>322</v>
      </c>
      <c r="B317" t="str">
        <f t="shared" si="8"/>
        <v>BRID</v>
      </c>
      <c r="C317">
        <v>2000</v>
      </c>
      <c r="D317" t="str">
        <f t="shared" si="9"/>
        <v>BRID:2000</v>
      </c>
      <c r="E317">
        <v>90</v>
      </c>
      <c r="F317">
        <v>22.300006144000001</v>
      </c>
      <c r="G317">
        <v>3.6893569078000001</v>
      </c>
      <c r="H317">
        <v>7.9283590238999997</v>
      </c>
    </row>
    <row r="318" spans="1:8" x14ac:dyDescent="0.25">
      <c r="A318" t="s">
        <v>322</v>
      </c>
      <c r="B318" t="str">
        <f t="shared" si="8"/>
        <v>BRID</v>
      </c>
      <c r="C318">
        <v>2001</v>
      </c>
      <c r="D318" t="str">
        <f t="shared" si="9"/>
        <v>BRID:2001</v>
      </c>
      <c r="E318">
        <v>90</v>
      </c>
      <c r="F318">
        <v>22.306811417999999</v>
      </c>
      <c r="G318">
        <v>3.3661531723999998</v>
      </c>
      <c r="H318">
        <v>7.8554521854999999</v>
      </c>
    </row>
    <row r="319" spans="1:8" x14ac:dyDescent="0.25">
      <c r="A319" t="s">
        <v>322</v>
      </c>
      <c r="B319" t="str">
        <f t="shared" si="8"/>
        <v>BRID</v>
      </c>
      <c r="C319">
        <v>2002</v>
      </c>
      <c r="D319" t="str">
        <f t="shared" si="9"/>
        <v>BRID:2002</v>
      </c>
      <c r="E319">
        <v>90</v>
      </c>
      <c r="F319">
        <v>22.433907672</v>
      </c>
      <c r="G319">
        <v>3.5057223287000001</v>
      </c>
      <c r="H319">
        <v>7.8672763178</v>
      </c>
    </row>
    <row r="320" spans="1:8" x14ac:dyDescent="0.25">
      <c r="A320" t="s">
        <v>322</v>
      </c>
      <c r="B320" t="str">
        <f t="shared" si="8"/>
        <v>BRID</v>
      </c>
      <c r="C320">
        <v>2003</v>
      </c>
      <c r="D320" t="str">
        <f t="shared" si="9"/>
        <v>BRID:2003</v>
      </c>
      <c r="E320">
        <v>90</v>
      </c>
      <c r="F320">
        <v>23.418991163000001</v>
      </c>
      <c r="G320">
        <v>4.2908025344</v>
      </c>
      <c r="H320">
        <v>8.3531112073999996</v>
      </c>
    </row>
    <row r="321" spans="1:8" x14ac:dyDescent="0.25">
      <c r="A321" t="s">
        <v>322</v>
      </c>
      <c r="B321" t="str">
        <f t="shared" si="8"/>
        <v>BRID</v>
      </c>
      <c r="C321">
        <v>2004</v>
      </c>
      <c r="D321" t="str">
        <f t="shared" si="9"/>
        <v>BRID:2004</v>
      </c>
      <c r="E321">
        <v>90</v>
      </c>
      <c r="F321">
        <v>22.25094558</v>
      </c>
      <c r="G321">
        <v>3.804222244</v>
      </c>
      <c r="H321">
        <v>7.7944008480999996</v>
      </c>
    </row>
    <row r="322" spans="1:8" x14ac:dyDescent="0.25">
      <c r="A322" t="s">
        <v>322</v>
      </c>
      <c r="B322" t="str">
        <f t="shared" ref="B322:B385" si="10">LEFT(A322,4)</f>
        <v>BRID</v>
      </c>
      <c r="C322">
        <v>2005</v>
      </c>
      <c r="D322" t="str">
        <f t="shared" ref="D322:D385" si="11">CONCATENATE(B322,":",C322)</f>
        <v>BRID:2005</v>
      </c>
      <c r="E322">
        <v>90</v>
      </c>
      <c r="F322">
        <v>21.778272562000001</v>
      </c>
      <c r="G322">
        <v>3.6818648536</v>
      </c>
      <c r="H322">
        <v>7.5621520164999998</v>
      </c>
    </row>
    <row r="323" spans="1:8" x14ac:dyDescent="0.25">
      <c r="A323" t="s">
        <v>322</v>
      </c>
      <c r="B323" t="str">
        <f t="shared" si="10"/>
        <v>BRID</v>
      </c>
      <c r="C323">
        <v>2006</v>
      </c>
      <c r="D323" t="str">
        <f t="shared" si="11"/>
        <v>BRID:2006</v>
      </c>
      <c r="E323">
        <v>90</v>
      </c>
      <c r="F323">
        <v>22.986149834999999</v>
      </c>
      <c r="G323">
        <v>3.8936289624999998</v>
      </c>
      <c r="H323">
        <v>8.2099726908000008</v>
      </c>
    </row>
    <row r="324" spans="1:8" x14ac:dyDescent="0.25">
      <c r="A324" t="s">
        <v>322</v>
      </c>
      <c r="B324" t="str">
        <f t="shared" si="10"/>
        <v>BRID</v>
      </c>
      <c r="C324">
        <v>2007</v>
      </c>
      <c r="D324" t="str">
        <f t="shared" si="11"/>
        <v>BRID:2007</v>
      </c>
      <c r="E324">
        <v>90</v>
      </c>
      <c r="F324">
        <v>22.066243986</v>
      </c>
      <c r="G324">
        <v>3.5500049024</v>
      </c>
      <c r="H324">
        <v>7.7190395224000001</v>
      </c>
    </row>
    <row r="325" spans="1:8" x14ac:dyDescent="0.25">
      <c r="A325" t="s">
        <v>322</v>
      </c>
      <c r="B325" t="str">
        <f t="shared" si="10"/>
        <v>BRID</v>
      </c>
      <c r="C325">
        <v>2008</v>
      </c>
      <c r="D325" t="str">
        <f t="shared" si="11"/>
        <v>BRID:2008</v>
      </c>
      <c r="E325">
        <v>90</v>
      </c>
      <c r="F325">
        <v>22.540121382999999</v>
      </c>
      <c r="G325">
        <v>3.8579095812999999</v>
      </c>
      <c r="H325">
        <v>7.8990654437999996</v>
      </c>
    </row>
    <row r="326" spans="1:8" x14ac:dyDescent="0.25">
      <c r="A326" t="s">
        <v>322</v>
      </c>
      <c r="B326" t="str">
        <f t="shared" si="10"/>
        <v>BRID</v>
      </c>
      <c r="C326">
        <v>2009</v>
      </c>
      <c r="D326" t="str">
        <f t="shared" si="11"/>
        <v>BRID:2009</v>
      </c>
      <c r="E326">
        <v>90</v>
      </c>
      <c r="F326">
        <v>19.419565974000001</v>
      </c>
      <c r="G326">
        <v>3.6238522294000002</v>
      </c>
      <c r="H326">
        <v>6.5278959779000001</v>
      </c>
    </row>
    <row r="327" spans="1:8" x14ac:dyDescent="0.25">
      <c r="A327" t="s">
        <v>322</v>
      </c>
      <c r="B327" t="str">
        <f t="shared" si="10"/>
        <v>BRID</v>
      </c>
      <c r="C327">
        <v>2010</v>
      </c>
      <c r="D327" t="str">
        <f t="shared" si="11"/>
        <v>BRID:2010</v>
      </c>
      <c r="E327">
        <v>90</v>
      </c>
      <c r="F327">
        <v>20.512854312999998</v>
      </c>
      <c r="G327">
        <v>3.7371630187</v>
      </c>
      <c r="H327">
        <v>7.0126594238999997</v>
      </c>
    </row>
    <row r="328" spans="1:8" x14ac:dyDescent="0.25">
      <c r="A328" t="s">
        <v>322</v>
      </c>
      <c r="B328" t="str">
        <f t="shared" si="10"/>
        <v>BRID</v>
      </c>
      <c r="C328">
        <v>2011</v>
      </c>
      <c r="D328" t="str">
        <f t="shared" si="11"/>
        <v>BRID:2011</v>
      </c>
      <c r="E328">
        <v>90</v>
      </c>
      <c r="F328">
        <v>21.806850054000002</v>
      </c>
      <c r="G328">
        <v>3.8126816055999999</v>
      </c>
      <c r="H328">
        <v>7.3066023201999997</v>
      </c>
    </row>
    <row r="329" spans="1:8" x14ac:dyDescent="0.25">
      <c r="A329" t="s">
        <v>322</v>
      </c>
      <c r="B329" t="str">
        <f t="shared" si="10"/>
        <v>BRID</v>
      </c>
      <c r="C329">
        <v>2012</v>
      </c>
      <c r="D329" t="str">
        <f t="shared" si="11"/>
        <v>BRID:2012</v>
      </c>
      <c r="E329">
        <v>90</v>
      </c>
      <c r="F329">
        <v>21.019948619000001</v>
      </c>
      <c r="G329">
        <v>3.9607944776999999</v>
      </c>
      <c r="H329">
        <v>7.3432047403</v>
      </c>
    </row>
    <row r="330" spans="1:8" x14ac:dyDescent="0.25">
      <c r="A330" t="s">
        <v>322</v>
      </c>
      <c r="B330" t="str">
        <f t="shared" si="10"/>
        <v>BRID</v>
      </c>
      <c r="C330">
        <v>2013</v>
      </c>
      <c r="D330" t="str">
        <f t="shared" si="11"/>
        <v>BRID:2013</v>
      </c>
      <c r="E330">
        <v>90</v>
      </c>
      <c r="F330">
        <v>19.244184321999999</v>
      </c>
      <c r="G330">
        <v>3.4843264572999999</v>
      </c>
      <c r="H330">
        <v>6.3731180088999997</v>
      </c>
    </row>
    <row r="331" spans="1:8" x14ac:dyDescent="0.25">
      <c r="A331" t="s">
        <v>322</v>
      </c>
      <c r="B331" t="str">
        <f t="shared" si="10"/>
        <v>BRID</v>
      </c>
      <c r="C331">
        <v>2014</v>
      </c>
      <c r="D331" t="str">
        <f t="shared" si="11"/>
        <v>BRID:2014</v>
      </c>
      <c r="E331">
        <v>90</v>
      </c>
      <c r="F331">
        <v>19.215849241000001</v>
      </c>
      <c r="G331">
        <v>3.6568149796</v>
      </c>
      <c r="H331">
        <v>6.369812112</v>
      </c>
    </row>
    <row r="332" spans="1:8" x14ac:dyDescent="0.25">
      <c r="A332" t="s">
        <v>322</v>
      </c>
      <c r="B332" t="str">
        <f t="shared" si="10"/>
        <v>BRID</v>
      </c>
      <c r="C332">
        <v>2015</v>
      </c>
      <c r="D332" t="str">
        <f t="shared" si="11"/>
        <v>BRID:2015</v>
      </c>
      <c r="E332">
        <v>90</v>
      </c>
      <c r="F332">
        <v>18.712420856000001</v>
      </c>
      <c r="G332">
        <v>3.8657602230000001</v>
      </c>
      <c r="H332">
        <v>6.1533948381999997</v>
      </c>
    </row>
    <row r="333" spans="1:8" x14ac:dyDescent="0.25">
      <c r="A333" t="s">
        <v>322</v>
      </c>
      <c r="B333" t="str">
        <f t="shared" si="10"/>
        <v>BRID</v>
      </c>
      <c r="C333">
        <v>2016</v>
      </c>
      <c r="D333" t="str">
        <f t="shared" si="11"/>
        <v>BRID:2016</v>
      </c>
      <c r="E333">
        <v>90</v>
      </c>
      <c r="F333">
        <v>19.699635034</v>
      </c>
      <c r="G333">
        <v>4.2606183648</v>
      </c>
      <c r="H333">
        <v>6.6844555995999997</v>
      </c>
    </row>
    <row r="334" spans="1:8" x14ac:dyDescent="0.25">
      <c r="A334" t="s">
        <v>322</v>
      </c>
      <c r="B334" t="str">
        <f t="shared" si="10"/>
        <v>BRID</v>
      </c>
      <c r="C334">
        <v>2017</v>
      </c>
      <c r="D334" t="str">
        <f t="shared" si="11"/>
        <v>BRID:2017</v>
      </c>
      <c r="E334">
        <v>90</v>
      </c>
      <c r="F334">
        <v>20.667184962</v>
      </c>
      <c r="G334">
        <v>4.2290039176000001</v>
      </c>
      <c r="H334">
        <v>7.1616987922000002</v>
      </c>
    </row>
    <row r="335" spans="1:8" x14ac:dyDescent="0.25">
      <c r="A335" t="s">
        <v>28</v>
      </c>
      <c r="B335" t="str">
        <f t="shared" si="10"/>
        <v>BRIG</v>
      </c>
      <c r="C335">
        <v>1993</v>
      </c>
      <c r="D335" t="str">
        <f t="shared" si="11"/>
        <v>BRIG:1993</v>
      </c>
      <c r="E335">
        <v>90</v>
      </c>
      <c r="F335">
        <v>233.30130215</v>
      </c>
      <c r="G335">
        <v>9.7742265790000005</v>
      </c>
      <c r="H335">
        <v>30.354303560999998</v>
      </c>
    </row>
    <row r="336" spans="1:8" x14ac:dyDescent="0.25">
      <c r="A336" t="s">
        <v>28</v>
      </c>
      <c r="B336" t="str">
        <f t="shared" si="10"/>
        <v>BRIG</v>
      </c>
      <c r="C336">
        <v>1994</v>
      </c>
      <c r="D336" t="str">
        <f t="shared" si="11"/>
        <v>BRIG:1994</v>
      </c>
      <c r="E336">
        <v>90</v>
      </c>
      <c r="F336">
        <v>208.09658515000001</v>
      </c>
      <c r="G336">
        <v>10.015423923</v>
      </c>
      <c r="H336">
        <v>29.627909806000002</v>
      </c>
    </row>
    <row r="337" spans="1:8" x14ac:dyDescent="0.25">
      <c r="A337" t="s">
        <v>28</v>
      </c>
      <c r="B337" t="str">
        <f t="shared" si="10"/>
        <v>BRIG</v>
      </c>
      <c r="C337">
        <v>1995</v>
      </c>
      <c r="D337" t="str">
        <f t="shared" si="11"/>
        <v>BRIG:1995</v>
      </c>
      <c r="E337">
        <v>90</v>
      </c>
      <c r="F337">
        <v>182.11655278000001</v>
      </c>
      <c r="G337">
        <v>10.471909301</v>
      </c>
      <c r="H337">
        <v>28.105245976999999</v>
      </c>
    </row>
    <row r="338" spans="1:8" x14ac:dyDescent="0.25">
      <c r="A338" t="s">
        <v>28</v>
      </c>
      <c r="B338" t="str">
        <f t="shared" si="10"/>
        <v>BRIG</v>
      </c>
      <c r="C338">
        <v>1997</v>
      </c>
      <c r="D338" t="str">
        <f t="shared" si="11"/>
        <v>BRIG:1997</v>
      </c>
      <c r="E338">
        <v>90</v>
      </c>
      <c r="F338">
        <v>180.54850471</v>
      </c>
      <c r="G338">
        <v>10.209638728</v>
      </c>
      <c r="H338">
        <v>27.949228438999999</v>
      </c>
    </row>
    <row r="339" spans="1:8" x14ac:dyDescent="0.25">
      <c r="A339" t="s">
        <v>28</v>
      </c>
      <c r="B339" t="str">
        <f t="shared" si="10"/>
        <v>BRIG</v>
      </c>
      <c r="C339">
        <v>1999</v>
      </c>
      <c r="D339" t="str">
        <f t="shared" si="11"/>
        <v>BRIG:1999</v>
      </c>
      <c r="E339">
        <v>90</v>
      </c>
      <c r="F339">
        <v>157.85836578999999</v>
      </c>
      <c r="G339">
        <v>10.405038099</v>
      </c>
      <c r="H339">
        <v>26.912642668</v>
      </c>
    </row>
    <row r="340" spans="1:8" x14ac:dyDescent="0.25">
      <c r="A340" t="s">
        <v>28</v>
      </c>
      <c r="B340" t="str">
        <f t="shared" si="10"/>
        <v>BRIG</v>
      </c>
      <c r="C340">
        <v>2000</v>
      </c>
      <c r="D340" t="str">
        <f t="shared" si="11"/>
        <v>BRIG:2000</v>
      </c>
      <c r="E340">
        <v>90</v>
      </c>
      <c r="F340">
        <v>161.95321428</v>
      </c>
      <c r="G340">
        <v>9.6737212533000001</v>
      </c>
      <c r="H340">
        <v>27.366362559999999</v>
      </c>
    </row>
    <row r="341" spans="1:8" x14ac:dyDescent="0.25">
      <c r="A341" t="s">
        <v>28</v>
      </c>
      <c r="B341" t="str">
        <f t="shared" si="10"/>
        <v>BRIG</v>
      </c>
      <c r="C341">
        <v>2001</v>
      </c>
      <c r="D341" t="str">
        <f t="shared" si="11"/>
        <v>BRIG:2001</v>
      </c>
      <c r="E341">
        <v>90</v>
      </c>
      <c r="F341">
        <v>161.93548670000001</v>
      </c>
      <c r="G341">
        <v>9.8893803154000004</v>
      </c>
      <c r="H341">
        <v>27.072118792000001</v>
      </c>
    </row>
    <row r="342" spans="1:8" x14ac:dyDescent="0.25">
      <c r="A342" t="s">
        <v>28</v>
      </c>
      <c r="B342" t="str">
        <f t="shared" si="10"/>
        <v>BRIG</v>
      </c>
      <c r="C342">
        <v>2002</v>
      </c>
      <c r="D342" t="str">
        <f t="shared" si="11"/>
        <v>BRIG:2002</v>
      </c>
      <c r="E342">
        <v>90</v>
      </c>
      <c r="F342">
        <v>155.81272329999999</v>
      </c>
      <c r="G342">
        <v>9.4675198182999996</v>
      </c>
      <c r="H342">
        <v>26.532768912000002</v>
      </c>
    </row>
    <row r="343" spans="1:8" x14ac:dyDescent="0.25">
      <c r="A343" t="s">
        <v>28</v>
      </c>
      <c r="B343" t="str">
        <f t="shared" si="10"/>
        <v>BRIG</v>
      </c>
      <c r="C343">
        <v>2003</v>
      </c>
      <c r="D343" t="str">
        <f t="shared" si="11"/>
        <v>BRIG:2003</v>
      </c>
      <c r="E343">
        <v>90</v>
      </c>
      <c r="F343">
        <v>186.71730257999999</v>
      </c>
      <c r="G343">
        <v>9.9663518023000002</v>
      </c>
      <c r="H343">
        <v>28.492538140000001</v>
      </c>
    </row>
    <row r="344" spans="1:8" x14ac:dyDescent="0.25">
      <c r="A344" t="s">
        <v>28</v>
      </c>
      <c r="B344" t="str">
        <f t="shared" si="10"/>
        <v>BRIG</v>
      </c>
      <c r="C344">
        <v>2004</v>
      </c>
      <c r="D344" t="str">
        <f t="shared" si="11"/>
        <v>BRIG:2004</v>
      </c>
      <c r="E344">
        <v>90</v>
      </c>
      <c r="F344">
        <v>170.05887405999999</v>
      </c>
      <c r="G344">
        <v>10.607617243</v>
      </c>
      <c r="H344">
        <v>27.687371259999999</v>
      </c>
    </row>
    <row r="345" spans="1:8" x14ac:dyDescent="0.25">
      <c r="A345" t="s">
        <v>28</v>
      </c>
      <c r="B345" t="str">
        <f t="shared" si="10"/>
        <v>BRIG</v>
      </c>
      <c r="C345">
        <v>2005</v>
      </c>
      <c r="D345" t="str">
        <f t="shared" si="11"/>
        <v>BRIG:2005</v>
      </c>
      <c r="E345">
        <v>90</v>
      </c>
      <c r="F345">
        <v>191.40875782000001</v>
      </c>
      <c r="G345">
        <v>10.267134378</v>
      </c>
      <c r="H345">
        <v>28.809123523</v>
      </c>
    </row>
    <row r="346" spans="1:8" x14ac:dyDescent="0.25">
      <c r="A346" t="s">
        <v>28</v>
      </c>
      <c r="B346" t="str">
        <f t="shared" si="10"/>
        <v>BRIG</v>
      </c>
      <c r="C346">
        <v>2006</v>
      </c>
      <c r="D346" t="str">
        <f t="shared" si="11"/>
        <v>BRIG:2006</v>
      </c>
      <c r="E346">
        <v>90</v>
      </c>
      <c r="F346">
        <v>155.27985563999999</v>
      </c>
      <c r="G346">
        <v>10.235246031000001</v>
      </c>
      <c r="H346">
        <v>26.883259942999999</v>
      </c>
    </row>
    <row r="347" spans="1:8" x14ac:dyDescent="0.25">
      <c r="A347" t="s">
        <v>28</v>
      </c>
      <c r="B347" t="str">
        <f t="shared" si="10"/>
        <v>BRIG</v>
      </c>
      <c r="C347">
        <v>2007</v>
      </c>
      <c r="D347" t="str">
        <f t="shared" si="11"/>
        <v>BRIG:2007</v>
      </c>
      <c r="E347">
        <v>90</v>
      </c>
      <c r="F347">
        <v>143.57510192999999</v>
      </c>
      <c r="G347">
        <v>10.540886875</v>
      </c>
      <c r="H347">
        <v>26.168973958999999</v>
      </c>
    </row>
    <row r="348" spans="1:8" x14ac:dyDescent="0.25">
      <c r="A348" t="s">
        <v>28</v>
      </c>
      <c r="B348" t="str">
        <f t="shared" si="10"/>
        <v>BRIG</v>
      </c>
      <c r="C348">
        <v>2009</v>
      </c>
      <c r="D348" t="str">
        <f t="shared" si="11"/>
        <v>BRIG:2009</v>
      </c>
      <c r="E348">
        <v>90</v>
      </c>
      <c r="F348">
        <v>103.17109227</v>
      </c>
      <c r="G348">
        <v>10.357843296</v>
      </c>
      <c r="H348">
        <v>23.057764831</v>
      </c>
    </row>
    <row r="349" spans="1:8" x14ac:dyDescent="0.25">
      <c r="A349" t="s">
        <v>28</v>
      </c>
      <c r="B349" t="str">
        <f t="shared" si="10"/>
        <v>BRIG</v>
      </c>
      <c r="C349">
        <v>2010</v>
      </c>
      <c r="D349" t="str">
        <f t="shared" si="11"/>
        <v>BRIG:2010</v>
      </c>
      <c r="E349">
        <v>90</v>
      </c>
      <c r="F349">
        <v>120.16900704</v>
      </c>
      <c r="G349">
        <v>10.763578868</v>
      </c>
      <c r="H349">
        <v>24.509139037000001</v>
      </c>
    </row>
    <row r="350" spans="1:8" x14ac:dyDescent="0.25">
      <c r="A350" t="s">
        <v>28</v>
      </c>
      <c r="B350" t="str">
        <f t="shared" si="10"/>
        <v>BRIG</v>
      </c>
      <c r="C350">
        <v>2011</v>
      </c>
      <c r="D350" t="str">
        <f t="shared" si="11"/>
        <v>BRIG:2011</v>
      </c>
      <c r="E350">
        <v>90</v>
      </c>
      <c r="F350">
        <v>100.25327545</v>
      </c>
      <c r="G350">
        <v>9.9090772940999994</v>
      </c>
      <c r="H350">
        <v>22.664751678999998</v>
      </c>
    </row>
    <row r="351" spans="1:8" x14ac:dyDescent="0.25">
      <c r="A351" t="s">
        <v>28</v>
      </c>
      <c r="B351" t="str">
        <f t="shared" si="10"/>
        <v>BRIG</v>
      </c>
      <c r="C351">
        <v>2012</v>
      </c>
      <c r="D351" t="str">
        <f t="shared" si="11"/>
        <v>BRIG:2012</v>
      </c>
      <c r="E351">
        <v>90</v>
      </c>
      <c r="F351">
        <v>83.559430634999998</v>
      </c>
      <c r="G351">
        <v>10.330302708</v>
      </c>
      <c r="H351">
        <v>20.95191522</v>
      </c>
    </row>
    <row r="352" spans="1:8" x14ac:dyDescent="0.25">
      <c r="A352" t="s">
        <v>28</v>
      </c>
      <c r="B352" t="str">
        <f t="shared" si="10"/>
        <v>BRIG</v>
      </c>
      <c r="C352">
        <v>2013</v>
      </c>
      <c r="D352" t="str">
        <f t="shared" si="11"/>
        <v>BRIG:2013</v>
      </c>
      <c r="E352">
        <v>90</v>
      </c>
      <c r="F352">
        <v>76.795247502999999</v>
      </c>
      <c r="G352">
        <v>9.6541409015999999</v>
      </c>
      <c r="H352">
        <v>20.118025247999999</v>
      </c>
    </row>
    <row r="353" spans="1:8" x14ac:dyDescent="0.25">
      <c r="A353" t="s">
        <v>28</v>
      </c>
      <c r="B353" t="str">
        <f t="shared" si="10"/>
        <v>BRIG</v>
      </c>
      <c r="C353">
        <v>2014</v>
      </c>
      <c r="D353" t="str">
        <f t="shared" si="11"/>
        <v>BRIG:2014</v>
      </c>
      <c r="E353">
        <v>90</v>
      </c>
      <c r="F353">
        <v>100.44031022</v>
      </c>
      <c r="G353">
        <v>9.8636517967999993</v>
      </c>
      <c r="H353">
        <v>21.08857656</v>
      </c>
    </row>
    <row r="354" spans="1:8" x14ac:dyDescent="0.25">
      <c r="A354" t="s">
        <v>28</v>
      </c>
      <c r="B354" t="str">
        <f t="shared" si="10"/>
        <v>BRIG</v>
      </c>
      <c r="C354">
        <v>2015</v>
      </c>
      <c r="D354" t="str">
        <f t="shared" si="11"/>
        <v>BRIG:2015</v>
      </c>
      <c r="E354">
        <v>90</v>
      </c>
      <c r="F354">
        <v>82.534888206999995</v>
      </c>
      <c r="G354">
        <v>10.600826324</v>
      </c>
      <c r="H354">
        <v>20.838002450000001</v>
      </c>
    </row>
    <row r="355" spans="1:8" x14ac:dyDescent="0.25">
      <c r="A355" t="s">
        <v>28</v>
      </c>
      <c r="B355" t="str">
        <f t="shared" si="10"/>
        <v>BRIG</v>
      </c>
      <c r="C355">
        <v>2016</v>
      </c>
      <c r="D355" t="str">
        <f t="shared" si="11"/>
        <v>BRIG:2016</v>
      </c>
      <c r="E355">
        <v>90</v>
      </c>
      <c r="F355">
        <v>70.393395146000003</v>
      </c>
      <c r="G355">
        <v>10.009475494</v>
      </c>
      <c r="H355">
        <v>19.183839520999999</v>
      </c>
    </row>
    <row r="356" spans="1:8" x14ac:dyDescent="0.25">
      <c r="A356" t="s">
        <v>28</v>
      </c>
      <c r="B356" t="str">
        <f t="shared" si="10"/>
        <v>BRIG</v>
      </c>
      <c r="C356">
        <v>2017</v>
      </c>
      <c r="D356" t="str">
        <f t="shared" si="11"/>
        <v>BRIG:2017</v>
      </c>
      <c r="E356">
        <v>90</v>
      </c>
      <c r="F356">
        <v>62.958240042</v>
      </c>
      <c r="G356">
        <v>9.7583039642999996</v>
      </c>
      <c r="H356">
        <v>18.087285581</v>
      </c>
    </row>
    <row r="357" spans="1:8" x14ac:dyDescent="0.25">
      <c r="A357" t="s">
        <v>323</v>
      </c>
      <c r="B357" t="str">
        <f t="shared" si="10"/>
        <v>BRIS</v>
      </c>
      <c r="C357">
        <v>2009</v>
      </c>
      <c r="D357" t="str">
        <f t="shared" si="11"/>
        <v>BRIS:2009</v>
      </c>
      <c r="E357">
        <v>90</v>
      </c>
      <c r="F357">
        <v>110.56398962999999</v>
      </c>
      <c r="G357">
        <v>9.3918922473999995</v>
      </c>
      <c r="H357">
        <v>23.514452561999999</v>
      </c>
    </row>
    <row r="358" spans="1:8" x14ac:dyDescent="0.25">
      <c r="A358" t="s">
        <v>323</v>
      </c>
      <c r="B358" t="str">
        <f t="shared" si="10"/>
        <v>BRIS</v>
      </c>
      <c r="C358">
        <v>2010</v>
      </c>
      <c r="D358" t="str">
        <f t="shared" si="11"/>
        <v>BRIS:2010</v>
      </c>
      <c r="E358">
        <v>90</v>
      </c>
      <c r="F358">
        <v>109.75689321999999</v>
      </c>
      <c r="G358">
        <v>9.1156831387999997</v>
      </c>
      <c r="H358">
        <v>23.782702487000002</v>
      </c>
    </row>
    <row r="359" spans="1:8" x14ac:dyDescent="0.25">
      <c r="A359" t="s">
        <v>323</v>
      </c>
      <c r="B359" t="str">
        <f t="shared" si="10"/>
        <v>BRIS</v>
      </c>
      <c r="C359">
        <v>2011</v>
      </c>
      <c r="D359" t="str">
        <f t="shared" si="11"/>
        <v>BRIS:2011</v>
      </c>
      <c r="E359">
        <v>90</v>
      </c>
      <c r="F359">
        <v>98.791895550999996</v>
      </c>
      <c r="G359">
        <v>8.8333190943000002</v>
      </c>
      <c r="H359">
        <v>22.666809556</v>
      </c>
    </row>
    <row r="360" spans="1:8" x14ac:dyDescent="0.25">
      <c r="A360" t="s">
        <v>323</v>
      </c>
      <c r="B360" t="str">
        <f t="shared" si="10"/>
        <v>BRIS</v>
      </c>
      <c r="C360">
        <v>2013</v>
      </c>
      <c r="D360" t="str">
        <f t="shared" si="11"/>
        <v>BRIS:2013</v>
      </c>
      <c r="E360">
        <v>90</v>
      </c>
      <c r="F360">
        <v>75.521281244999997</v>
      </c>
      <c r="G360">
        <v>9.3272720033999992</v>
      </c>
      <c r="H360">
        <v>19.991253793999999</v>
      </c>
    </row>
    <row r="361" spans="1:8" x14ac:dyDescent="0.25">
      <c r="A361" t="s">
        <v>323</v>
      </c>
      <c r="B361" t="str">
        <f t="shared" si="10"/>
        <v>BRIS</v>
      </c>
      <c r="C361">
        <v>2014</v>
      </c>
      <c r="D361" t="str">
        <f t="shared" si="11"/>
        <v>BRIS:2014</v>
      </c>
      <c r="E361">
        <v>90</v>
      </c>
      <c r="F361">
        <v>90.012602165000004</v>
      </c>
      <c r="G361">
        <v>9.4101055573999997</v>
      </c>
      <c r="H361">
        <v>21.740596161999999</v>
      </c>
    </row>
    <row r="362" spans="1:8" x14ac:dyDescent="0.25">
      <c r="A362" t="s">
        <v>323</v>
      </c>
      <c r="B362" t="str">
        <f t="shared" si="10"/>
        <v>BRIS</v>
      </c>
      <c r="C362">
        <v>2015</v>
      </c>
      <c r="D362" t="str">
        <f t="shared" si="11"/>
        <v>BRIS:2015</v>
      </c>
      <c r="E362">
        <v>90</v>
      </c>
      <c r="F362">
        <v>69.508186679000005</v>
      </c>
      <c r="G362">
        <v>9.0325262062</v>
      </c>
      <c r="H362">
        <v>19.240059179999999</v>
      </c>
    </row>
    <row r="363" spans="1:8" x14ac:dyDescent="0.25">
      <c r="A363" t="s">
        <v>323</v>
      </c>
      <c r="B363" t="str">
        <f t="shared" si="10"/>
        <v>BRIS</v>
      </c>
      <c r="C363">
        <v>2016</v>
      </c>
      <c r="D363" t="str">
        <f t="shared" si="11"/>
        <v>BRIS:2016</v>
      </c>
      <c r="E363">
        <v>90</v>
      </c>
      <c r="F363">
        <v>60.069115809000003</v>
      </c>
      <c r="G363">
        <v>8.7674434060999999</v>
      </c>
      <c r="H363">
        <v>17.707602952999999</v>
      </c>
    </row>
    <row r="364" spans="1:8" x14ac:dyDescent="0.25">
      <c r="A364" t="s">
        <v>323</v>
      </c>
      <c r="B364" t="str">
        <f t="shared" si="10"/>
        <v>BRIS</v>
      </c>
      <c r="C364">
        <v>2017</v>
      </c>
      <c r="D364" t="str">
        <f t="shared" si="11"/>
        <v>BRIS:2017</v>
      </c>
      <c r="E364">
        <v>90</v>
      </c>
      <c r="F364">
        <v>61.332196709000002</v>
      </c>
      <c r="G364">
        <v>9.2641701211999994</v>
      </c>
      <c r="H364">
        <v>17.9093287</v>
      </c>
    </row>
    <row r="365" spans="1:8" x14ac:dyDescent="0.25">
      <c r="A365" t="s">
        <v>324</v>
      </c>
      <c r="B365" t="str">
        <f t="shared" si="10"/>
        <v>BRMA</v>
      </c>
      <c r="C365">
        <v>2002</v>
      </c>
      <c r="D365" t="str">
        <f t="shared" si="11"/>
        <v>BRMA:2002</v>
      </c>
      <c r="E365">
        <v>90</v>
      </c>
      <c r="F365">
        <v>108.86286552</v>
      </c>
      <c r="G365">
        <v>9.3908932362000002</v>
      </c>
      <c r="H365">
        <v>22.103367467999998</v>
      </c>
    </row>
    <row r="366" spans="1:8" x14ac:dyDescent="0.25">
      <c r="A366" t="s">
        <v>324</v>
      </c>
      <c r="B366" t="str">
        <f t="shared" si="10"/>
        <v>BRMA</v>
      </c>
      <c r="C366">
        <v>2003</v>
      </c>
      <c r="D366" t="str">
        <f t="shared" si="11"/>
        <v>BRMA:2003</v>
      </c>
      <c r="E366">
        <v>90</v>
      </c>
      <c r="F366">
        <v>104.88650742999999</v>
      </c>
      <c r="G366">
        <v>10.267707202</v>
      </c>
      <c r="H366">
        <v>21.921744509</v>
      </c>
    </row>
    <row r="367" spans="1:8" x14ac:dyDescent="0.25">
      <c r="A367" t="s">
        <v>324</v>
      </c>
      <c r="B367" t="str">
        <f t="shared" si="10"/>
        <v>BRMA</v>
      </c>
      <c r="C367">
        <v>2004</v>
      </c>
      <c r="D367" t="str">
        <f t="shared" si="11"/>
        <v>BRMA:2004</v>
      </c>
      <c r="E367">
        <v>90</v>
      </c>
      <c r="F367">
        <v>109.05941485</v>
      </c>
      <c r="G367">
        <v>10.427273003</v>
      </c>
      <c r="H367">
        <v>22.312033429</v>
      </c>
    </row>
    <row r="368" spans="1:8" x14ac:dyDescent="0.25">
      <c r="A368" t="s">
        <v>324</v>
      </c>
      <c r="B368" t="str">
        <f t="shared" si="10"/>
        <v>BRMA</v>
      </c>
      <c r="C368">
        <v>2005</v>
      </c>
      <c r="D368" t="str">
        <f t="shared" si="11"/>
        <v>BRMA:2005</v>
      </c>
      <c r="E368">
        <v>90</v>
      </c>
      <c r="F368">
        <v>85.327670248000004</v>
      </c>
      <c r="G368">
        <v>9.7729000037000002</v>
      </c>
      <c r="H368">
        <v>20.790347053000001</v>
      </c>
    </row>
    <row r="369" spans="1:8" x14ac:dyDescent="0.25">
      <c r="A369" t="s">
        <v>324</v>
      </c>
      <c r="B369" t="str">
        <f t="shared" si="10"/>
        <v>BRMA</v>
      </c>
      <c r="C369">
        <v>2006</v>
      </c>
      <c r="D369" t="str">
        <f t="shared" si="11"/>
        <v>BRMA:2006</v>
      </c>
      <c r="E369">
        <v>90</v>
      </c>
      <c r="F369">
        <v>103.49964988000001</v>
      </c>
      <c r="G369">
        <v>10.289821536</v>
      </c>
      <c r="H369">
        <v>22.207096408000002</v>
      </c>
    </row>
    <row r="370" spans="1:8" x14ac:dyDescent="0.25">
      <c r="A370" t="s">
        <v>324</v>
      </c>
      <c r="B370" t="str">
        <f t="shared" si="10"/>
        <v>BRMA</v>
      </c>
      <c r="C370">
        <v>2007</v>
      </c>
      <c r="D370" t="str">
        <f t="shared" si="11"/>
        <v>BRMA:2007</v>
      </c>
      <c r="E370">
        <v>90</v>
      </c>
      <c r="F370">
        <v>83.445790527</v>
      </c>
      <c r="G370">
        <v>10.600718220999999</v>
      </c>
      <c r="H370">
        <v>20.578993043000001</v>
      </c>
    </row>
    <row r="371" spans="1:8" x14ac:dyDescent="0.25">
      <c r="A371" t="s">
        <v>324</v>
      </c>
      <c r="B371" t="str">
        <f t="shared" si="10"/>
        <v>BRMA</v>
      </c>
      <c r="C371">
        <v>2008</v>
      </c>
      <c r="D371" t="str">
        <f t="shared" si="11"/>
        <v>BRMA:2008</v>
      </c>
      <c r="E371">
        <v>90</v>
      </c>
      <c r="F371">
        <v>64.424353101999998</v>
      </c>
      <c r="G371">
        <v>9.2267476035999998</v>
      </c>
      <c r="H371">
        <v>18.169344095</v>
      </c>
    </row>
    <row r="372" spans="1:8" x14ac:dyDescent="0.25">
      <c r="A372" t="s">
        <v>324</v>
      </c>
      <c r="B372" t="str">
        <f t="shared" si="10"/>
        <v>BRMA</v>
      </c>
      <c r="C372">
        <v>2009</v>
      </c>
      <c r="D372" t="str">
        <f t="shared" si="11"/>
        <v>BRMA:2009</v>
      </c>
      <c r="E372">
        <v>90</v>
      </c>
      <c r="F372">
        <v>65.240657350000006</v>
      </c>
      <c r="G372">
        <v>9.3877114795000001</v>
      </c>
      <c r="H372">
        <v>17.779694791000001</v>
      </c>
    </row>
    <row r="373" spans="1:8" x14ac:dyDescent="0.25">
      <c r="A373" t="s">
        <v>324</v>
      </c>
      <c r="B373" t="str">
        <f t="shared" si="10"/>
        <v>BRMA</v>
      </c>
      <c r="C373">
        <v>2010</v>
      </c>
      <c r="D373" t="str">
        <f t="shared" si="11"/>
        <v>BRMA:2010</v>
      </c>
      <c r="E373">
        <v>90</v>
      </c>
      <c r="F373">
        <v>60.569037209999998</v>
      </c>
      <c r="G373">
        <v>9.8495254968000001</v>
      </c>
      <c r="H373">
        <v>17.117712385000001</v>
      </c>
    </row>
    <row r="374" spans="1:8" x14ac:dyDescent="0.25">
      <c r="A374" t="s">
        <v>324</v>
      </c>
      <c r="B374" t="str">
        <f t="shared" si="10"/>
        <v>BRMA</v>
      </c>
      <c r="C374">
        <v>2011</v>
      </c>
      <c r="D374" t="str">
        <f t="shared" si="11"/>
        <v>BRMA:2011</v>
      </c>
      <c r="E374">
        <v>90</v>
      </c>
      <c r="F374">
        <v>60.365896743999997</v>
      </c>
      <c r="G374">
        <v>9.8369161111000007</v>
      </c>
      <c r="H374">
        <v>17.718491052000001</v>
      </c>
    </row>
    <row r="375" spans="1:8" x14ac:dyDescent="0.25">
      <c r="A375" t="s">
        <v>324</v>
      </c>
      <c r="B375" t="str">
        <f t="shared" si="10"/>
        <v>BRMA</v>
      </c>
      <c r="C375">
        <v>2012</v>
      </c>
      <c r="D375" t="str">
        <f t="shared" si="11"/>
        <v>BRMA:2012</v>
      </c>
      <c r="E375">
        <v>90</v>
      </c>
      <c r="F375">
        <v>50.986376665000002</v>
      </c>
      <c r="G375">
        <v>9.5991505128999997</v>
      </c>
      <c r="H375">
        <v>16.083605814999999</v>
      </c>
    </row>
    <row r="376" spans="1:8" x14ac:dyDescent="0.25">
      <c r="A376" t="s">
        <v>324</v>
      </c>
      <c r="B376" t="str">
        <f t="shared" si="10"/>
        <v>BRMA</v>
      </c>
      <c r="C376">
        <v>2013</v>
      </c>
      <c r="D376" t="str">
        <f t="shared" si="11"/>
        <v>BRMA:2013</v>
      </c>
      <c r="E376">
        <v>90</v>
      </c>
      <c r="F376">
        <v>50.357490106999997</v>
      </c>
      <c r="G376">
        <v>9.2635288409999994</v>
      </c>
      <c r="H376">
        <v>15.600245951</v>
      </c>
    </row>
    <row r="377" spans="1:8" x14ac:dyDescent="0.25">
      <c r="A377" t="s">
        <v>324</v>
      </c>
      <c r="B377" t="str">
        <f t="shared" si="10"/>
        <v>BRMA</v>
      </c>
      <c r="C377">
        <v>2014</v>
      </c>
      <c r="D377" t="str">
        <f t="shared" si="11"/>
        <v>BRMA:2014</v>
      </c>
      <c r="E377">
        <v>90</v>
      </c>
      <c r="F377">
        <v>49.03638488</v>
      </c>
      <c r="G377">
        <v>9.1351819366000004</v>
      </c>
      <c r="H377">
        <v>15.6024061</v>
      </c>
    </row>
    <row r="378" spans="1:8" x14ac:dyDescent="0.25">
      <c r="A378" t="s">
        <v>324</v>
      </c>
      <c r="B378" t="str">
        <f t="shared" si="10"/>
        <v>BRMA</v>
      </c>
      <c r="C378">
        <v>2015</v>
      </c>
      <c r="D378" t="str">
        <f t="shared" si="11"/>
        <v>BRMA:2015</v>
      </c>
      <c r="E378">
        <v>90</v>
      </c>
      <c r="F378">
        <v>49.233867318999998</v>
      </c>
      <c r="G378">
        <v>9.6263861100000003</v>
      </c>
      <c r="H378">
        <v>15.498402328999999</v>
      </c>
    </row>
    <row r="379" spans="1:8" x14ac:dyDescent="0.25">
      <c r="A379" t="s">
        <v>325</v>
      </c>
      <c r="B379" t="str">
        <f t="shared" si="10"/>
        <v>CABA</v>
      </c>
      <c r="C379">
        <v>2002</v>
      </c>
      <c r="D379" t="str">
        <f t="shared" si="11"/>
        <v>CABA:2002</v>
      </c>
      <c r="E379">
        <v>90</v>
      </c>
      <c r="F379">
        <v>116.45818177</v>
      </c>
      <c r="G379">
        <v>11.068165773</v>
      </c>
      <c r="H379">
        <v>23.575197194000001</v>
      </c>
    </row>
    <row r="380" spans="1:8" x14ac:dyDescent="0.25">
      <c r="A380" t="s">
        <v>325</v>
      </c>
      <c r="B380" t="str">
        <f t="shared" si="10"/>
        <v>CABA</v>
      </c>
      <c r="C380">
        <v>2003</v>
      </c>
      <c r="D380" t="str">
        <f t="shared" si="11"/>
        <v>CABA:2003</v>
      </c>
      <c r="E380">
        <v>90</v>
      </c>
      <c r="F380">
        <v>105.69992576</v>
      </c>
      <c r="G380">
        <v>10.245028510999999</v>
      </c>
      <c r="H380">
        <v>22.237484022</v>
      </c>
    </row>
    <row r="381" spans="1:8" x14ac:dyDescent="0.25">
      <c r="A381" t="s">
        <v>325</v>
      </c>
      <c r="B381" t="str">
        <f t="shared" si="10"/>
        <v>CABA</v>
      </c>
      <c r="C381">
        <v>2004</v>
      </c>
      <c r="D381" t="str">
        <f t="shared" si="11"/>
        <v>CABA:2004</v>
      </c>
      <c r="E381">
        <v>90</v>
      </c>
      <c r="F381">
        <v>98.623932174999993</v>
      </c>
      <c r="G381">
        <v>10.741749402</v>
      </c>
      <c r="H381">
        <v>21.957727962</v>
      </c>
    </row>
    <row r="382" spans="1:8" x14ac:dyDescent="0.25">
      <c r="A382" t="s">
        <v>325</v>
      </c>
      <c r="B382" t="str">
        <f t="shared" si="10"/>
        <v>CABA</v>
      </c>
      <c r="C382">
        <v>2005</v>
      </c>
      <c r="D382" t="str">
        <f t="shared" si="11"/>
        <v>CABA:2005</v>
      </c>
      <c r="E382">
        <v>90</v>
      </c>
      <c r="F382">
        <v>96.571381903000002</v>
      </c>
      <c r="G382">
        <v>10.153660368000001</v>
      </c>
      <c r="H382">
        <v>22.149155813</v>
      </c>
    </row>
    <row r="383" spans="1:8" x14ac:dyDescent="0.25">
      <c r="A383" t="s">
        <v>325</v>
      </c>
      <c r="B383" t="str">
        <f t="shared" si="10"/>
        <v>CABA</v>
      </c>
      <c r="C383">
        <v>2006</v>
      </c>
      <c r="D383" t="str">
        <f t="shared" si="11"/>
        <v>CABA:2006</v>
      </c>
      <c r="E383">
        <v>90</v>
      </c>
      <c r="F383">
        <v>101.84099839</v>
      </c>
      <c r="G383">
        <v>10.420642724</v>
      </c>
      <c r="H383">
        <v>22.357278780000001</v>
      </c>
    </row>
    <row r="384" spans="1:8" x14ac:dyDescent="0.25">
      <c r="A384" t="s">
        <v>325</v>
      </c>
      <c r="B384" t="str">
        <f t="shared" si="10"/>
        <v>CABA</v>
      </c>
      <c r="C384">
        <v>2007</v>
      </c>
      <c r="D384" t="str">
        <f t="shared" si="11"/>
        <v>CABA:2007</v>
      </c>
      <c r="E384">
        <v>90</v>
      </c>
      <c r="F384">
        <v>89.825594167999995</v>
      </c>
      <c r="G384">
        <v>10.75600446</v>
      </c>
      <c r="H384">
        <v>21.150363594000002</v>
      </c>
    </row>
    <row r="385" spans="1:8" x14ac:dyDescent="0.25">
      <c r="A385" t="s">
        <v>325</v>
      </c>
      <c r="B385" t="str">
        <f t="shared" si="10"/>
        <v>CABA</v>
      </c>
      <c r="C385">
        <v>2008</v>
      </c>
      <c r="D385" t="str">
        <f t="shared" si="11"/>
        <v>CABA:2008</v>
      </c>
      <c r="E385">
        <v>90</v>
      </c>
      <c r="F385">
        <v>77.327973028000002</v>
      </c>
      <c r="G385">
        <v>10.114290371999999</v>
      </c>
      <c r="H385">
        <v>20.022854388999999</v>
      </c>
    </row>
    <row r="386" spans="1:8" x14ac:dyDescent="0.25">
      <c r="A386" t="s">
        <v>325</v>
      </c>
      <c r="B386" t="str">
        <f t="shared" ref="B386:B449" si="12">LEFT(A386,4)</f>
        <v>CABA</v>
      </c>
      <c r="C386">
        <v>2009</v>
      </c>
      <c r="D386" t="str">
        <f t="shared" ref="D386:D449" si="13">CONCATENATE(B386,":",C386)</f>
        <v>CABA:2009</v>
      </c>
      <c r="E386">
        <v>90</v>
      </c>
      <c r="F386">
        <v>74.082643891999993</v>
      </c>
      <c r="G386">
        <v>10.235203310999999</v>
      </c>
      <c r="H386">
        <v>19.230794457999998</v>
      </c>
    </row>
    <row r="387" spans="1:8" x14ac:dyDescent="0.25">
      <c r="A387" t="s">
        <v>325</v>
      </c>
      <c r="B387" t="str">
        <f t="shared" si="12"/>
        <v>CABA</v>
      </c>
      <c r="C387">
        <v>2010</v>
      </c>
      <c r="D387" t="str">
        <f t="shared" si="13"/>
        <v>CABA:2010</v>
      </c>
      <c r="E387">
        <v>90</v>
      </c>
      <c r="F387">
        <v>68.059178256999999</v>
      </c>
      <c r="G387">
        <v>10.499840475999999</v>
      </c>
      <c r="H387">
        <v>18.084136558000001</v>
      </c>
    </row>
    <row r="388" spans="1:8" x14ac:dyDescent="0.25">
      <c r="A388" t="s">
        <v>325</v>
      </c>
      <c r="B388" t="str">
        <f t="shared" si="12"/>
        <v>CABA</v>
      </c>
      <c r="C388">
        <v>2011</v>
      </c>
      <c r="D388" t="str">
        <f t="shared" si="13"/>
        <v>CABA:2011</v>
      </c>
      <c r="E388">
        <v>90</v>
      </c>
      <c r="F388">
        <v>63.252940881999997</v>
      </c>
      <c r="G388">
        <v>10.099403561000001</v>
      </c>
      <c r="H388">
        <v>18.192759208999998</v>
      </c>
    </row>
    <row r="389" spans="1:8" x14ac:dyDescent="0.25">
      <c r="A389" t="s">
        <v>325</v>
      </c>
      <c r="B389" t="str">
        <f t="shared" si="12"/>
        <v>CABA</v>
      </c>
      <c r="C389">
        <v>2012</v>
      </c>
      <c r="D389" t="str">
        <f t="shared" si="13"/>
        <v>CABA:2012</v>
      </c>
      <c r="E389">
        <v>90</v>
      </c>
      <c r="F389">
        <v>57.405623224000003</v>
      </c>
      <c r="G389">
        <v>10.432054043000001</v>
      </c>
      <c r="H389">
        <v>17.233534220999999</v>
      </c>
    </row>
    <row r="390" spans="1:8" x14ac:dyDescent="0.25">
      <c r="A390" t="s">
        <v>325</v>
      </c>
      <c r="B390" t="str">
        <f t="shared" si="12"/>
        <v>CABA</v>
      </c>
      <c r="C390">
        <v>2013</v>
      </c>
      <c r="D390" t="str">
        <f t="shared" si="13"/>
        <v>CABA:2013</v>
      </c>
      <c r="E390">
        <v>90</v>
      </c>
      <c r="F390">
        <v>56.742177476999998</v>
      </c>
      <c r="G390">
        <v>10.55876883</v>
      </c>
      <c r="H390">
        <v>16.861736387000001</v>
      </c>
    </row>
    <row r="391" spans="1:8" x14ac:dyDescent="0.25">
      <c r="A391" t="s">
        <v>325</v>
      </c>
      <c r="B391" t="str">
        <f t="shared" si="12"/>
        <v>CABA</v>
      </c>
      <c r="C391">
        <v>2014</v>
      </c>
      <c r="D391" t="str">
        <f t="shared" si="13"/>
        <v>CABA:2014</v>
      </c>
      <c r="E391">
        <v>90</v>
      </c>
      <c r="F391">
        <v>54.140732479</v>
      </c>
      <c r="G391">
        <v>10.321164206000001</v>
      </c>
      <c r="H391">
        <v>16.649714757999998</v>
      </c>
    </row>
    <row r="392" spans="1:8" x14ac:dyDescent="0.25">
      <c r="A392" t="s">
        <v>325</v>
      </c>
      <c r="B392" t="str">
        <f t="shared" si="12"/>
        <v>CABA</v>
      </c>
      <c r="C392">
        <v>2015</v>
      </c>
      <c r="D392" t="str">
        <f t="shared" si="13"/>
        <v>CABA:2015</v>
      </c>
      <c r="E392">
        <v>90</v>
      </c>
      <c r="F392">
        <v>57.566788985000002</v>
      </c>
      <c r="G392">
        <v>10.661891454999999</v>
      </c>
      <c r="H392">
        <v>17.178547032000001</v>
      </c>
    </row>
    <row r="393" spans="1:8" x14ac:dyDescent="0.25">
      <c r="A393" t="s">
        <v>325</v>
      </c>
      <c r="B393" t="str">
        <f t="shared" si="12"/>
        <v>CABA</v>
      </c>
      <c r="C393">
        <v>2016</v>
      </c>
      <c r="D393" t="str">
        <f t="shared" si="13"/>
        <v>CABA:2016</v>
      </c>
      <c r="E393">
        <v>90</v>
      </c>
      <c r="F393">
        <v>43.220034470999998</v>
      </c>
      <c r="G393">
        <v>9.7741492120999993</v>
      </c>
      <c r="H393">
        <v>14.219680441</v>
      </c>
    </row>
    <row r="394" spans="1:8" x14ac:dyDescent="0.25">
      <c r="A394" t="s">
        <v>325</v>
      </c>
      <c r="B394" t="str">
        <f t="shared" si="12"/>
        <v>CABA</v>
      </c>
      <c r="C394">
        <v>2017</v>
      </c>
      <c r="D394" t="str">
        <f t="shared" si="13"/>
        <v>CABA:2017</v>
      </c>
      <c r="E394">
        <v>90</v>
      </c>
      <c r="F394">
        <v>45.470401850999998</v>
      </c>
      <c r="G394">
        <v>9.9945085746999993</v>
      </c>
      <c r="H394">
        <v>14.810505182</v>
      </c>
    </row>
    <row r="395" spans="1:8" x14ac:dyDescent="0.25">
      <c r="A395" t="s">
        <v>326</v>
      </c>
      <c r="B395" t="str">
        <f t="shared" si="12"/>
        <v>CABI</v>
      </c>
      <c r="C395">
        <v>2001</v>
      </c>
      <c r="D395" t="str">
        <f t="shared" si="13"/>
        <v>CABI:2001</v>
      </c>
      <c r="E395">
        <v>90</v>
      </c>
      <c r="F395">
        <v>27.811330792</v>
      </c>
      <c r="G395">
        <v>4.7886329859999996</v>
      </c>
      <c r="H395">
        <v>10.069037176</v>
      </c>
    </row>
    <row r="396" spans="1:8" x14ac:dyDescent="0.25">
      <c r="A396" t="s">
        <v>326</v>
      </c>
      <c r="B396" t="str">
        <f t="shared" si="12"/>
        <v>CABI</v>
      </c>
      <c r="C396">
        <v>2002</v>
      </c>
      <c r="D396" t="str">
        <f t="shared" si="13"/>
        <v>CABI:2002</v>
      </c>
      <c r="E396">
        <v>90</v>
      </c>
      <c r="F396">
        <v>30.528758036999999</v>
      </c>
      <c r="G396">
        <v>4.8534651670000004</v>
      </c>
      <c r="H396">
        <v>11.002552959999999</v>
      </c>
    </row>
    <row r="397" spans="1:8" x14ac:dyDescent="0.25">
      <c r="A397" t="s">
        <v>326</v>
      </c>
      <c r="B397" t="str">
        <f t="shared" si="12"/>
        <v>CABI</v>
      </c>
      <c r="C397">
        <v>2003</v>
      </c>
      <c r="D397" t="str">
        <f t="shared" si="13"/>
        <v>CABI:2003</v>
      </c>
      <c r="E397">
        <v>90</v>
      </c>
      <c r="F397">
        <v>30.492519130000002</v>
      </c>
      <c r="G397">
        <v>5.1543270584999998</v>
      </c>
      <c r="H397">
        <v>11.004330136</v>
      </c>
    </row>
    <row r="398" spans="1:8" x14ac:dyDescent="0.25">
      <c r="A398" t="s">
        <v>326</v>
      </c>
      <c r="B398" t="str">
        <f t="shared" si="12"/>
        <v>CABI</v>
      </c>
      <c r="C398">
        <v>2004</v>
      </c>
      <c r="D398" t="str">
        <f t="shared" si="13"/>
        <v>CABI:2004</v>
      </c>
      <c r="E398">
        <v>90</v>
      </c>
      <c r="F398">
        <v>30.038210491000001</v>
      </c>
      <c r="G398">
        <v>5.5010426073999996</v>
      </c>
      <c r="H398">
        <v>10.849449164999999</v>
      </c>
    </row>
    <row r="399" spans="1:8" x14ac:dyDescent="0.25">
      <c r="A399" t="s">
        <v>326</v>
      </c>
      <c r="B399" t="str">
        <f t="shared" si="12"/>
        <v>CABI</v>
      </c>
      <c r="C399">
        <v>2005</v>
      </c>
      <c r="D399" t="str">
        <f t="shared" si="13"/>
        <v>CABI:2005</v>
      </c>
      <c r="E399">
        <v>90</v>
      </c>
      <c r="F399">
        <v>30.401731696999999</v>
      </c>
      <c r="G399">
        <v>4.9609194718999996</v>
      </c>
      <c r="H399">
        <v>10.995896897</v>
      </c>
    </row>
    <row r="400" spans="1:8" x14ac:dyDescent="0.25">
      <c r="A400" t="s">
        <v>326</v>
      </c>
      <c r="B400" t="str">
        <f t="shared" si="12"/>
        <v>CABI</v>
      </c>
      <c r="C400">
        <v>2006</v>
      </c>
      <c r="D400" t="str">
        <f t="shared" si="13"/>
        <v>CABI:2006</v>
      </c>
      <c r="E400">
        <v>90</v>
      </c>
      <c r="F400">
        <v>31.532334826</v>
      </c>
      <c r="G400">
        <v>5.9452370014999998</v>
      </c>
      <c r="H400">
        <v>11.370790083999999</v>
      </c>
    </row>
    <row r="401" spans="1:8" x14ac:dyDescent="0.25">
      <c r="A401" t="s">
        <v>326</v>
      </c>
      <c r="B401" t="str">
        <f t="shared" si="12"/>
        <v>CABI</v>
      </c>
      <c r="C401">
        <v>2007</v>
      </c>
      <c r="D401" t="str">
        <f t="shared" si="13"/>
        <v>CABI:2007</v>
      </c>
      <c r="E401">
        <v>90</v>
      </c>
      <c r="F401">
        <v>30.396131634</v>
      </c>
      <c r="G401">
        <v>5.4727371636999997</v>
      </c>
      <c r="H401">
        <v>10.890327188000001</v>
      </c>
    </row>
    <row r="402" spans="1:8" x14ac:dyDescent="0.25">
      <c r="A402" t="s">
        <v>326</v>
      </c>
      <c r="B402" t="str">
        <f t="shared" si="12"/>
        <v>CABI</v>
      </c>
      <c r="C402">
        <v>2008</v>
      </c>
      <c r="D402" t="str">
        <f t="shared" si="13"/>
        <v>CABI:2008</v>
      </c>
      <c r="E402">
        <v>90</v>
      </c>
      <c r="F402">
        <v>29.888286676</v>
      </c>
      <c r="G402">
        <v>5.5217097594000002</v>
      </c>
      <c r="H402">
        <v>10.644362449000001</v>
      </c>
    </row>
    <row r="403" spans="1:8" x14ac:dyDescent="0.25">
      <c r="A403" t="s">
        <v>326</v>
      </c>
      <c r="B403" t="str">
        <f t="shared" si="12"/>
        <v>CABI</v>
      </c>
      <c r="C403">
        <v>2009</v>
      </c>
      <c r="D403" t="str">
        <f t="shared" si="13"/>
        <v>CABI:2009</v>
      </c>
      <c r="E403">
        <v>90</v>
      </c>
      <c r="F403">
        <v>28.209708528</v>
      </c>
      <c r="G403">
        <v>5.5288624829000002</v>
      </c>
      <c r="H403">
        <v>10.211531102</v>
      </c>
    </row>
    <row r="404" spans="1:8" x14ac:dyDescent="0.25">
      <c r="A404" t="s">
        <v>326</v>
      </c>
      <c r="B404" t="str">
        <f t="shared" si="12"/>
        <v>CABI</v>
      </c>
      <c r="C404">
        <v>2010</v>
      </c>
      <c r="D404" t="str">
        <f t="shared" si="13"/>
        <v>CABI:2010</v>
      </c>
      <c r="E404">
        <v>90</v>
      </c>
      <c r="F404">
        <v>26.833202635999999</v>
      </c>
      <c r="G404">
        <v>5.5807907055000001</v>
      </c>
      <c r="H404">
        <v>9.6732224204000001</v>
      </c>
    </row>
    <row r="405" spans="1:8" x14ac:dyDescent="0.25">
      <c r="A405" t="s">
        <v>326</v>
      </c>
      <c r="B405" t="str">
        <f t="shared" si="12"/>
        <v>CABI</v>
      </c>
      <c r="C405">
        <v>2011</v>
      </c>
      <c r="D405" t="str">
        <f t="shared" si="13"/>
        <v>CABI:2011</v>
      </c>
      <c r="E405">
        <v>90</v>
      </c>
      <c r="F405">
        <v>28.737116257</v>
      </c>
      <c r="G405">
        <v>5.6811623935000002</v>
      </c>
      <c r="H405">
        <v>10.286797352000001</v>
      </c>
    </row>
    <row r="406" spans="1:8" x14ac:dyDescent="0.25">
      <c r="A406" t="s">
        <v>326</v>
      </c>
      <c r="B406" t="str">
        <f t="shared" si="12"/>
        <v>CABI</v>
      </c>
      <c r="C406">
        <v>2012</v>
      </c>
      <c r="D406" t="str">
        <f t="shared" si="13"/>
        <v>CABI:2012</v>
      </c>
      <c r="E406">
        <v>90</v>
      </c>
      <c r="F406">
        <v>28.663447354999999</v>
      </c>
      <c r="G406">
        <v>6.1739335964000004</v>
      </c>
      <c r="H406">
        <v>10.444546436</v>
      </c>
    </row>
    <row r="407" spans="1:8" x14ac:dyDescent="0.25">
      <c r="A407" t="s">
        <v>326</v>
      </c>
      <c r="B407" t="str">
        <f t="shared" si="12"/>
        <v>CABI</v>
      </c>
      <c r="C407">
        <v>2013</v>
      </c>
      <c r="D407" t="str">
        <f t="shared" si="13"/>
        <v>CABI:2013</v>
      </c>
      <c r="E407">
        <v>90</v>
      </c>
      <c r="F407">
        <v>27.245334488000001</v>
      </c>
      <c r="G407">
        <v>5.3611343435999999</v>
      </c>
      <c r="H407">
        <v>9.9000574479000001</v>
      </c>
    </row>
    <row r="408" spans="1:8" x14ac:dyDescent="0.25">
      <c r="A408" t="s">
        <v>326</v>
      </c>
      <c r="B408" t="str">
        <f t="shared" si="12"/>
        <v>CABI</v>
      </c>
      <c r="C408">
        <v>2014</v>
      </c>
      <c r="D408" t="str">
        <f t="shared" si="13"/>
        <v>CABI:2014</v>
      </c>
      <c r="E408">
        <v>90</v>
      </c>
      <c r="F408">
        <v>26.269175792999999</v>
      </c>
      <c r="G408">
        <v>5.3099504723999997</v>
      </c>
      <c r="H408">
        <v>9.4295905340000008</v>
      </c>
    </row>
    <row r="409" spans="1:8" x14ac:dyDescent="0.25">
      <c r="A409" t="s">
        <v>326</v>
      </c>
      <c r="B409" t="str">
        <f t="shared" si="12"/>
        <v>CABI</v>
      </c>
      <c r="C409">
        <v>2015</v>
      </c>
      <c r="D409" t="str">
        <f t="shared" si="13"/>
        <v>CABI:2015</v>
      </c>
      <c r="E409">
        <v>90</v>
      </c>
      <c r="F409">
        <v>29.194143675999999</v>
      </c>
      <c r="G409">
        <v>5.533666513</v>
      </c>
      <c r="H409">
        <v>10.587694071</v>
      </c>
    </row>
    <row r="410" spans="1:8" x14ac:dyDescent="0.25">
      <c r="A410" t="s">
        <v>326</v>
      </c>
      <c r="B410" t="str">
        <f t="shared" si="12"/>
        <v>CABI</v>
      </c>
      <c r="C410">
        <v>2016</v>
      </c>
      <c r="D410" t="str">
        <f t="shared" si="13"/>
        <v>CABI:2016</v>
      </c>
      <c r="E410">
        <v>90</v>
      </c>
      <c r="F410">
        <v>26.335245055000001</v>
      </c>
      <c r="G410">
        <v>5.7873146366999997</v>
      </c>
      <c r="H410">
        <v>9.5076479277000008</v>
      </c>
    </row>
    <row r="411" spans="1:8" x14ac:dyDescent="0.25">
      <c r="A411" t="s">
        <v>326</v>
      </c>
      <c r="B411" t="str">
        <f t="shared" si="12"/>
        <v>CABI</v>
      </c>
      <c r="C411">
        <v>2017</v>
      </c>
      <c r="D411" t="str">
        <f t="shared" si="13"/>
        <v>CABI:2017</v>
      </c>
      <c r="E411">
        <v>90</v>
      </c>
      <c r="F411">
        <v>26.688027317</v>
      </c>
      <c r="G411">
        <v>5.4995886606999997</v>
      </c>
      <c r="H411">
        <v>9.7344727074000001</v>
      </c>
    </row>
    <row r="412" spans="1:8" x14ac:dyDescent="0.25">
      <c r="A412" t="s">
        <v>327</v>
      </c>
      <c r="B412" t="str">
        <f t="shared" si="12"/>
        <v>CACO</v>
      </c>
      <c r="C412">
        <v>2002</v>
      </c>
      <c r="D412" t="str">
        <f t="shared" si="13"/>
        <v>CACO:2002</v>
      </c>
      <c r="E412">
        <v>90</v>
      </c>
      <c r="F412">
        <v>112.82173569</v>
      </c>
      <c r="G412">
        <v>10.357019589</v>
      </c>
      <c r="H412">
        <v>23.585931276</v>
      </c>
    </row>
    <row r="413" spans="1:8" x14ac:dyDescent="0.25">
      <c r="A413" t="s">
        <v>327</v>
      </c>
      <c r="B413" t="str">
        <f t="shared" si="12"/>
        <v>CACO</v>
      </c>
      <c r="C413">
        <v>2003</v>
      </c>
      <c r="D413" t="str">
        <f t="shared" si="13"/>
        <v>CACO:2003</v>
      </c>
      <c r="E413">
        <v>90</v>
      </c>
      <c r="F413">
        <v>149.54781591</v>
      </c>
      <c r="G413">
        <v>10.639068904</v>
      </c>
      <c r="H413">
        <v>25.590942942000002</v>
      </c>
    </row>
    <row r="414" spans="1:8" x14ac:dyDescent="0.25">
      <c r="A414" t="s">
        <v>327</v>
      </c>
      <c r="B414" t="str">
        <f t="shared" si="12"/>
        <v>CACO</v>
      </c>
      <c r="C414">
        <v>2004</v>
      </c>
      <c r="D414" t="str">
        <f t="shared" si="13"/>
        <v>CACO:2004</v>
      </c>
      <c r="E414">
        <v>90</v>
      </c>
      <c r="F414">
        <v>116.6977461</v>
      </c>
      <c r="G414">
        <v>10.484092781999999</v>
      </c>
      <c r="H414">
        <v>23.740457190000001</v>
      </c>
    </row>
    <row r="415" spans="1:8" x14ac:dyDescent="0.25">
      <c r="A415" t="s">
        <v>327</v>
      </c>
      <c r="B415" t="str">
        <f t="shared" si="12"/>
        <v>CACO</v>
      </c>
      <c r="C415">
        <v>2005</v>
      </c>
      <c r="D415" t="str">
        <f t="shared" si="13"/>
        <v>CACO:2005</v>
      </c>
      <c r="E415">
        <v>90</v>
      </c>
      <c r="F415">
        <v>137.21386539</v>
      </c>
      <c r="G415">
        <v>10.234881100999999</v>
      </c>
      <c r="H415">
        <v>24.784234629</v>
      </c>
    </row>
    <row r="416" spans="1:8" x14ac:dyDescent="0.25">
      <c r="A416" t="s">
        <v>327</v>
      </c>
      <c r="B416" t="str">
        <f t="shared" si="12"/>
        <v>CACO</v>
      </c>
      <c r="C416">
        <v>2006</v>
      </c>
      <c r="D416" t="str">
        <f t="shared" si="13"/>
        <v>CACO:2006</v>
      </c>
      <c r="E416">
        <v>90</v>
      </c>
      <c r="F416">
        <v>106.16474549</v>
      </c>
      <c r="G416">
        <v>10.388378357000001</v>
      </c>
      <c r="H416">
        <v>22.934350212999998</v>
      </c>
    </row>
    <row r="417" spans="1:8" x14ac:dyDescent="0.25">
      <c r="A417" t="s">
        <v>327</v>
      </c>
      <c r="B417" t="str">
        <f t="shared" si="12"/>
        <v>CACO</v>
      </c>
      <c r="C417">
        <v>2007</v>
      </c>
      <c r="D417" t="str">
        <f t="shared" si="13"/>
        <v>CACO:2007</v>
      </c>
      <c r="E417">
        <v>90</v>
      </c>
      <c r="F417">
        <v>127.07562707</v>
      </c>
      <c r="G417">
        <v>10.660202590999999</v>
      </c>
      <c r="H417">
        <v>24.712367191999999</v>
      </c>
    </row>
    <row r="418" spans="1:8" x14ac:dyDescent="0.25">
      <c r="A418" t="s">
        <v>327</v>
      </c>
      <c r="B418" t="str">
        <f t="shared" si="12"/>
        <v>CACO</v>
      </c>
      <c r="C418">
        <v>2008</v>
      </c>
      <c r="D418" t="str">
        <f t="shared" si="13"/>
        <v>CACO:2008</v>
      </c>
      <c r="E418">
        <v>90</v>
      </c>
      <c r="F418">
        <v>84.097569469000007</v>
      </c>
      <c r="G418">
        <v>10.149045984000001</v>
      </c>
      <c r="H418">
        <v>20.912467800999998</v>
      </c>
    </row>
    <row r="419" spans="1:8" x14ac:dyDescent="0.25">
      <c r="A419" t="s">
        <v>327</v>
      </c>
      <c r="B419" t="str">
        <f t="shared" si="12"/>
        <v>CACO</v>
      </c>
      <c r="C419">
        <v>2009</v>
      </c>
      <c r="D419" t="str">
        <f t="shared" si="13"/>
        <v>CACO:2009</v>
      </c>
      <c r="E419">
        <v>90</v>
      </c>
      <c r="F419">
        <v>86.443350112999994</v>
      </c>
      <c r="G419">
        <v>10.044125844</v>
      </c>
      <c r="H419">
        <v>21.060058746999999</v>
      </c>
    </row>
    <row r="420" spans="1:8" x14ac:dyDescent="0.25">
      <c r="A420" t="s">
        <v>327</v>
      </c>
      <c r="B420" t="str">
        <f t="shared" si="12"/>
        <v>CACO</v>
      </c>
      <c r="C420">
        <v>2010</v>
      </c>
      <c r="D420" t="str">
        <f t="shared" si="13"/>
        <v>CACO:2010</v>
      </c>
      <c r="E420">
        <v>90</v>
      </c>
      <c r="F420">
        <v>75.928131699000005</v>
      </c>
      <c r="G420">
        <v>10.338573546999999</v>
      </c>
      <c r="H420">
        <v>19.407594222</v>
      </c>
    </row>
    <row r="421" spans="1:8" x14ac:dyDescent="0.25">
      <c r="A421" t="s">
        <v>327</v>
      </c>
      <c r="B421" t="str">
        <f t="shared" si="12"/>
        <v>CACO</v>
      </c>
      <c r="C421">
        <v>2011</v>
      </c>
      <c r="D421" t="str">
        <f t="shared" si="13"/>
        <v>CACO:2011</v>
      </c>
      <c r="E421">
        <v>90</v>
      </c>
      <c r="F421">
        <v>70.325029002999997</v>
      </c>
      <c r="G421">
        <v>10.253746064</v>
      </c>
      <c r="H421">
        <v>19.221799288</v>
      </c>
    </row>
    <row r="422" spans="1:8" x14ac:dyDescent="0.25">
      <c r="A422" t="s">
        <v>327</v>
      </c>
      <c r="B422" t="str">
        <f t="shared" si="12"/>
        <v>CACO</v>
      </c>
      <c r="C422">
        <v>2012</v>
      </c>
      <c r="D422" t="str">
        <f t="shared" si="13"/>
        <v>CACO:2012</v>
      </c>
      <c r="E422">
        <v>90</v>
      </c>
      <c r="F422">
        <v>65.506654642000001</v>
      </c>
      <c r="G422">
        <v>10.095624937</v>
      </c>
      <c r="H422">
        <v>18.475609890000001</v>
      </c>
    </row>
    <row r="423" spans="1:8" x14ac:dyDescent="0.25">
      <c r="A423" t="s">
        <v>327</v>
      </c>
      <c r="B423" t="str">
        <f t="shared" si="12"/>
        <v>CACO</v>
      </c>
      <c r="C423">
        <v>2013</v>
      </c>
      <c r="D423" t="str">
        <f t="shared" si="13"/>
        <v>CACO:2013</v>
      </c>
      <c r="E423">
        <v>90</v>
      </c>
      <c r="F423">
        <v>56.23391024</v>
      </c>
      <c r="G423">
        <v>9.7208132901000006</v>
      </c>
      <c r="H423">
        <v>16.995801231000002</v>
      </c>
    </row>
    <row r="424" spans="1:8" x14ac:dyDescent="0.25">
      <c r="A424" t="s">
        <v>327</v>
      </c>
      <c r="B424" t="str">
        <f t="shared" si="12"/>
        <v>CACO</v>
      </c>
      <c r="C424">
        <v>2014</v>
      </c>
      <c r="D424" t="str">
        <f t="shared" si="13"/>
        <v>CACO:2014</v>
      </c>
      <c r="E424">
        <v>90</v>
      </c>
      <c r="F424">
        <v>54.926071424</v>
      </c>
      <c r="G424">
        <v>9.7777000590000007</v>
      </c>
      <c r="H424">
        <v>16.786307116</v>
      </c>
    </row>
    <row r="425" spans="1:8" x14ac:dyDescent="0.25">
      <c r="A425" t="s">
        <v>327</v>
      </c>
      <c r="B425" t="str">
        <f t="shared" si="12"/>
        <v>CACO</v>
      </c>
      <c r="C425">
        <v>2015</v>
      </c>
      <c r="D425" t="str">
        <f t="shared" si="13"/>
        <v>CACO:2015</v>
      </c>
      <c r="E425">
        <v>90</v>
      </c>
      <c r="F425">
        <v>56.453423462000003</v>
      </c>
      <c r="G425">
        <v>9.9916007685999997</v>
      </c>
      <c r="H425">
        <v>17.037405992</v>
      </c>
    </row>
    <row r="426" spans="1:8" x14ac:dyDescent="0.25">
      <c r="A426" t="s">
        <v>327</v>
      </c>
      <c r="B426" t="str">
        <f t="shared" si="12"/>
        <v>CACO</v>
      </c>
      <c r="C426">
        <v>2016</v>
      </c>
      <c r="D426" t="str">
        <f t="shared" si="13"/>
        <v>CACO:2016</v>
      </c>
      <c r="E426">
        <v>90</v>
      </c>
      <c r="F426">
        <v>47.398616107000002</v>
      </c>
      <c r="G426">
        <v>9.6650234183000006</v>
      </c>
      <c r="H426">
        <v>15.090678908999999</v>
      </c>
    </row>
    <row r="427" spans="1:8" x14ac:dyDescent="0.25">
      <c r="A427" t="s">
        <v>327</v>
      </c>
      <c r="B427" t="str">
        <f t="shared" si="12"/>
        <v>CACO</v>
      </c>
      <c r="C427">
        <v>2017</v>
      </c>
      <c r="D427" t="str">
        <f t="shared" si="13"/>
        <v>CACO:2017</v>
      </c>
      <c r="E427">
        <v>90</v>
      </c>
      <c r="F427">
        <v>48.029346568000001</v>
      </c>
      <c r="G427">
        <v>9.7829032581999993</v>
      </c>
      <c r="H427">
        <v>15.389059974</v>
      </c>
    </row>
    <row r="428" spans="1:8" x14ac:dyDescent="0.25">
      <c r="A428" t="s">
        <v>32</v>
      </c>
      <c r="B428" t="str">
        <f t="shared" si="12"/>
        <v>CACR</v>
      </c>
      <c r="C428">
        <v>2002</v>
      </c>
      <c r="D428" t="str">
        <f t="shared" si="13"/>
        <v>CACR:2002</v>
      </c>
      <c r="E428">
        <v>90</v>
      </c>
      <c r="F428">
        <v>135.96091860999999</v>
      </c>
      <c r="G428">
        <v>9.0946230903000007</v>
      </c>
      <c r="H428">
        <v>25.147149954</v>
      </c>
    </row>
    <row r="429" spans="1:8" x14ac:dyDescent="0.25">
      <c r="A429" t="s">
        <v>32</v>
      </c>
      <c r="B429" t="str">
        <f t="shared" si="12"/>
        <v>CACR</v>
      </c>
      <c r="C429">
        <v>2003</v>
      </c>
      <c r="D429" t="str">
        <f t="shared" si="13"/>
        <v>CACR:2003</v>
      </c>
      <c r="E429">
        <v>90</v>
      </c>
      <c r="F429">
        <v>112.93606428</v>
      </c>
      <c r="G429">
        <v>8.7076371993000006</v>
      </c>
      <c r="H429">
        <v>23.610768920000002</v>
      </c>
    </row>
    <row r="430" spans="1:8" x14ac:dyDescent="0.25">
      <c r="A430" t="s">
        <v>32</v>
      </c>
      <c r="B430" t="str">
        <f t="shared" si="12"/>
        <v>CACR</v>
      </c>
      <c r="C430">
        <v>2004</v>
      </c>
      <c r="D430" t="str">
        <f t="shared" si="13"/>
        <v>CACR:2004</v>
      </c>
      <c r="E430">
        <v>90</v>
      </c>
      <c r="F430">
        <v>106.22795203</v>
      </c>
      <c r="G430">
        <v>9.0123270462999994</v>
      </c>
      <c r="H430">
        <v>23.205653508000001</v>
      </c>
    </row>
    <row r="431" spans="1:8" x14ac:dyDescent="0.25">
      <c r="A431" t="s">
        <v>32</v>
      </c>
      <c r="B431" t="str">
        <f t="shared" si="12"/>
        <v>CACR</v>
      </c>
      <c r="C431">
        <v>2005</v>
      </c>
      <c r="D431" t="str">
        <f t="shared" si="13"/>
        <v>CACR:2005</v>
      </c>
      <c r="E431">
        <v>90</v>
      </c>
      <c r="F431">
        <v>182.87847778</v>
      </c>
      <c r="G431">
        <v>9.7709149609000008</v>
      </c>
      <c r="H431">
        <v>28.373621052000001</v>
      </c>
    </row>
    <row r="432" spans="1:8" x14ac:dyDescent="0.25">
      <c r="A432" t="s">
        <v>32</v>
      </c>
      <c r="B432" t="str">
        <f t="shared" si="12"/>
        <v>CACR</v>
      </c>
      <c r="C432">
        <v>2006</v>
      </c>
      <c r="D432" t="str">
        <f t="shared" si="13"/>
        <v>CACR:2006</v>
      </c>
      <c r="E432">
        <v>90</v>
      </c>
      <c r="F432">
        <v>112.82330148</v>
      </c>
      <c r="G432">
        <v>8.9676351906999994</v>
      </c>
      <c r="H432">
        <v>23.770125188000002</v>
      </c>
    </row>
    <row r="433" spans="1:8" x14ac:dyDescent="0.25">
      <c r="A433" t="s">
        <v>32</v>
      </c>
      <c r="B433" t="str">
        <f t="shared" si="12"/>
        <v>CACR</v>
      </c>
      <c r="C433">
        <v>2008</v>
      </c>
      <c r="D433" t="str">
        <f t="shared" si="13"/>
        <v>CACR:2008</v>
      </c>
      <c r="E433">
        <v>90</v>
      </c>
      <c r="F433">
        <v>94.290555194000007</v>
      </c>
      <c r="G433">
        <v>8.8679295766999999</v>
      </c>
      <c r="H433">
        <v>22.062507515</v>
      </c>
    </row>
    <row r="434" spans="1:8" x14ac:dyDescent="0.25">
      <c r="A434" t="s">
        <v>32</v>
      </c>
      <c r="B434" t="str">
        <f t="shared" si="12"/>
        <v>CACR</v>
      </c>
      <c r="C434">
        <v>2009</v>
      </c>
      <c r="D434" t="str">
        <f t="shared" si="13"/>
        <v>CACR:2009</v>
      </c>
      <c r="E434">
        <v>90</v>
      </c>
      <c r="F434">
        <v>89.752869150999999</v>
      </c>
      <c r="G434">
        <v>9.5404315675000007</v>
      </c>
      <c r="H434">
        <v>21.620824721000002</v>
      </c>
    </row>
    <row r="435" spans="1:8" x14ac:dyDescent="0.25">
      <c r="A435" t="s">
        <v>32</v>
      </c>
      <c r="B435" t="str">
        <f t="shared" si="12"/>
        <v>CACR</v>
      </c>
      <c r="C435">
        <v>2010</v>
      </c>
      <c r="D435" t="str">
        <f t="shared" si="13"/>
        <v>CACR:2010</v>
      </c>
      <c r="E435">
        <v>90</v>
      </c>
      <c r="F435">
        <v>88.204759959</v>
      </c>
      <c r="G435">
        <v>8.6987779184999994</v>
      </c>
      <c r="H435">
        <v>21.515119475999999</v>
      </c>
    </row>
    <row r="436" spans="1:8" x14ac:dyDescent="0.25">
      <c r="A436" t="s">
        <v>32</v>
      </c>
      <c r="B436" t="str">
        <f t="shared" si="12"/>
        <v>CACR</v>
      </c>
      <c r="C436">
        <v>2011</v>
      </c>
      <c r="D436" t="str">
        <f t="shared" si="13"/>
        <v>CACR:2011</v>
      </c>
      <c r="E436">
        <v>90</v>
      </c>
      <c r="F436">
        <v>81.910830532000006</v>
      </c>
      <c r="G436">
        <v>8.2920145422000004</v>
      </c>
      <c r="H436">
        <v>20.703449285000001</v>
      </c>
    </row>
    <row r="437" spans="1:8" x14ac:dyDescent="0.25">
      <c r="A437" t="s">
        <v>32</v>
      </c>
      <c r="B437" t="str">
        <f t="shared" si="12"/>
        <v>CACR</v>
      </c>
      <c r="C437">
        <v>2012</v>
      </c>
      <c r="D437" t="str">
        <f t="shared" si="13"/>
        <v>CACR:2012</v>
      </c>
      <c r="E437">
        <v>90</v>
      </c>
      <c r="F437">
        <v>83.785697247000002</v>
      </c>
      <c r="G437">
        <v>9.6134743377999996</v>
      </c>
      <c r="H437">
        <v>21.044193968999998</v>
      </c>
    </row>
    <row r="438" spans="1:8" x14ac:dyDescent="0.25">
      <c r="A438" t="s">
        <v>32</v>
      </c>
      <c r="B438" t="str">
        <f t="shared" si="12"/>
        <v>CACR</v>
      </c>
      <c r="C438">
        <v>2013</v>
      </c>
      <c r="D438" t="str">
        <f t="shared" si="13"/>
        <v>CACR:2013</v>
      </c>
      <c r="E438">
        <v>90</v>
      </c>
      <c r="F438">
        <v>72.871440891999995</v>
      </c>
      <c r="G438">
        <v>9.3479047697999995</v>
      </c>
      <c r="H438">
        <v>19.462242592999999</v>
      </c>
    </row>
    <row r="439" spans="1:8" x14ac:dyDescent="0.25">
      <c r="A439" t="s">
        <v>32</v>
      </c>
      <c r="B439" t="str">
        <f t="shared" si="12"/>
        <v>CACR</v>
      </c>
      <c r="C439">
        <v>2014</v>
      </c>
      <c r="D439" t="str">
        <f t="shared" si="13"/>
        <v>CACR:2014</v>
      </c>
      <c r="E439">
        <v>90</v>
      </c>
      <c r="F439">
        <v>71.791740996000001</v>
      </c>
      <c r="G439">
        <v>9.0650311488999993</v>
      </c>
      <c r="H439">
        <v>19.368085843999999</v>
      </c>
    </row>
    <row r="440" spans="1:8" x14ac:dyDescent="0.25">
      <c r="A440" t="s">
        <v>32</v>
      </c>
      <c r="B440" t="str">
        <f t="shared" si="12"/>
        <v>CACR</v>
      </c>
      <c r="C440">
        <v>2015</v>
      </c>
      <c r="D440" t="str">
        <f t="shared" si="13"/>
        <v>CACR:2015</v>
      </c>
      <c r="E440">
        <v>90</v>
      </c>
      <c r="F440">
        <v>63.145965001999997</v>
      </c>
      <c r="G440">
        <v>9.1878029862999995</v>
      </c>
      <c r="H440">
        <v>18.165028542999998</v>
      </c>
    </row>
    <row r="441" spans="1:8" x14ac:dyDescent="0.25">
      <c r="A441" t="s">
        <v>32</v>
      </c>
      <c r="B441" t="str">
        <f t="shared" si="12"/>
        <v>CACR</v>
      </c>
      <c r="C441">
        <v>2016</v>
      </c>
      <c r="D441" t="str">
        <f t="shared" si="13"/>
        <v>CACR:2016</v>
      </c>
      <c r="E441">
        <v>90</v>
      </c>
      <c r="F441">
        <v>61.660310228</v>
      </c>
      <c r="G441">
        <v>9.0919800480999999</v>
      </c>
      <c r="H441">
        <v>18.039228805</v>
      </c>
    </row>
    <row r="442" spans="1:8" x14ac:dyDescent="0.25">
      <c r="A442" t="s">
        <v>32</v>
      </c>
      <c r="B442" t="str">
        <f t="shared" si="12"/>
        <v>CACR</v>
      </c>
      <c r="C442">
        <v>2017</v>
      </c>
      <c r="D442" t="str">
        <f t="shared" si="13"/>
        <v>CACR:2017</v>
      </c>
      <c r="E442">
        <v>90</v>
      </c>
      <c r="F442">
        <v>66.049151696999999</v>
      </c>
      <c r="G442">
        <v>9.4162385464000007</v>
      </c>
      <c r="H442">
        <v>18.574423441</v>
      </c>
    </row>
    <row r="443" spans="1:8" x14ac:dyDescent="0.25">
      <c r="A443" t="s">
        <v>328</v>
      </c>
      <c r="B443" t="str">
        <f t="shared" si="12"/>
        <v>CADI</v>
      </c>
      <c r="C443">
        <v>2002</v>
      </c>
      <c r="D443" t="str">
        <f t="shared" si="13"/>
        <v>CADI:2002</v>
      </c>
      <c r="E443">
        <v>90</v>
      </c>
      <c r="F443">
        <v>179.12824785999999</v>
      </c>
      <c r="G443">
        <v>9.2330540071999998</v>
      </c>
      <c r="H443">
        <v>28.390660366999999</v>
      </c>
    </row>
    <row r="444" spans="1:8" x14ac:dyDescent="0.25">
      <c r="A444" t="s">
        <v>328</v>
      </c>
      <c r="B444" t="str">
        <f t="shared" si="12"/>
        <v>CADI</v>
      </c>
      <c r="C444">
        <v>2003</v>
      </c>
      <c r="D444" t="str">
        <f t="shared" si="13"/>
        <v>CADI:2003</v>
      </c>
      <c r="E444">
        <v>90</v>
      </c>
      <c r="F444">
        <v>190.30753303</v>
      </c>
      <c r="G444">
        <v>8.9588333862000002</v>
      </c>
      <c r="H444">
        <v>28.832920344000001</v>
      </c>
    </row>
    <row r="445" spans="1:8" x14ac:dyDescent="0.25">
      <c r="A445" t="s">
        <v>328</v>
      </c>
      <c r="B445" t="str">
        <f t="shared" si="12"/>
        <v>CADI</v>
      </c>
      <c r="C445">
        <v>2004</v>
      </c>
      <c r="D445" t="str">
        <f t="shared" si="13"/>
        <v>CADI:2004</v>
      </c>
      <c r="E445">
        <v>90</v>
      </c>
      <c r="F445">
        <v>168.9358368</v>
      </c>
      <c r="G445">
        <v>9.5185909291000002</v>
      </c>
      <c r="H445">
        <v>27.835395536</v>
      </c>
    </row>
    <row r="446" spans="1:8" x14ac:dyDescent="0.25">
      <c r="A446" t="s">
        <v>328</v>
      </c>
      <c r="B446" t="str">
        <f t="shared" si="12"/>
        <v>CADI</v>
      </c>
      <c r="C446">
        <v>2005</v>
      </c>
      <c r="D446" t="str">
        <f t="shared" si="13"/>
        <v>CADI:2005</v>
      </c>
      <c r="E446">
        <v>90</v>
      </c>
      <c r="F446">
        <v>254.38484775000001</v>
      </c>
      <c r="G446">
        <v>9.4600454917000008</v>
      </c>
      <c r="H446">
        <v>31.835818189000001</v>
      </c>
    </row>
    <row r="447" spans="1:8" x14ac:dyDescent="0.25">
      <c r="A447" t="s">
        <v>328</v>
      </c>
      <c r="B447" t="str">
        <f t="shared" si="12"/>
        <v>CADI</v>
      </c>
      <c r="C447">
        <v>2006</v>
      </c>
      <c r="D447" t="str">
        <f t="shared" si="13"/>
        <v>CADI:2006</v>
      </c>
      <c r="E447">
        <v>90</v>
      </c>
      <c r="F447">
        <v>205.31079012000001</v>
      </c>
      <c r="G447">
        <v>9.5598261582999999</v>
      </c>
      <c r="H447">
        <v>29.580214339000001</v>
      </c>
    </row>
    <row r="448" spans="1:8" x14ac:dyDescent="0.25">
      <c r="A448" t="s">
        <v>328</v>
      </c>
      <c r="B448" t="str">
        <f t="shared" si="12"/>
        <v>CADI</v>
      </c>
      <c r="C448">
        <v>2007</v>
      </c>
      <c r="D448" t="str">
        <f t="shared" si="13"/>
        <v>CADI:2007</v>
      </c>
      <c r="E448">
        <v>90</v>
      </c>
      <c r="F448">
        <v>208.00713721</v>
      </c>
      <c r="G448">
        <v>9.8837696811000004</v>
      </c>
      <c r="H448">
        <v>29.363454626999999</v>
      </c>
    </row>
    <row r="449" spans="1:8" x14ac:dyDescent="0.25">
      <c r="A449" t="s">
        <v>328</v>
      </c>
      <c r="B449" t="str">
        <f t="shared" si="12"/>
        <v>CADI</v>
      </c>
      <c r="C449">
        <v>2008</v>
      </c>
      <c r="D449" t="str">
        <f t="shared" si="13"/>
        <v>CADI:2008</v>
      </c>
      <c r="E449">
        <v>90</v>
      </c>
      <c r="F449">
        <v>139.46682451999999</v>
      </c>
      <c r="G449">
        <v>8.8998961928</v>
      </c>
      <c r="H449">
        <v>26.003407213999999</v>
      </c>
    </row>
    <row r="450" spans="1:8" x14ac:dyDescent="0.25">
      <c r="A450" t="s">
        <v>328</v>
      </c>
      <c r="B450" t="str">
        <f t="shared" ref="B450:B513" si="14">LEFT(A450,4)</f>
        <v>CADI</v>
      </c>
      <c r="C450">
        <v>2009</v>
      </c>
      <c r="D450" t="str">
        <f t="shared" ref="D450:D513" si="15">CONCATENATE(B450,":",C450)</f>
        <v>CADI:2009</v>
      </c>
      <c r="E450">
        <v>90</v>
      </c>
      <c r="F450">
        <v>133.11879019</v>
      </c>
      <c r="G450">
        <v>8.9431208209000008</v>
      </c>
      <c r="H450">
        <v>25.514517360999999</v>
      </c>
    </row>
    <row r="451" spans="1:8" x14ac:dyDescent="0.25">
      <c r="A451" t="s">
        <v>328</v>
      </c>
      <c r="B451" t="str">
        <f t="shared" si="14"/>
        <v>CADI</v>
      </c>
      <c r="C451">
        <v>2010</v>
      </c>
      <c r="D451" t="str">
        <f t="shared" si="15"/>
        <v>CADI:2010</v>
      </c>
      <c r="E451">
        <v>90</v>
      </c>
      <c r="F451">
        <v>122.73208081</v>
      </c>
      <c r="G451">
        <v>8.2459463975999991</v>
      </c>
      <c r="H451">
        <v>24.656896525000001</v>
      </c>
    </row>
    <row r="452" spans="1:8" x14ac:dyDescent="0.25">
      <c r="A452" t="s">
        <v>329</v>
      </c>
      <c r="B452" t="str">
        <f t="shared" si="14"/>
        <v>CANY</v>
      </c>
      <c r="C452">
        <v>1990</v>
      </c>
      <c r="D452" t="str">
        <f t="shared" si="15"/>
        <v>CANY:1990</v>
      </c>
      <c r="E452">
        <v>90</v>
      </c>
      <c r="F452">
        <v>26.257582614</v>
      </c>
      <c r="G452">
        <v>3.3491590877999999</v>
      </c>
      <c r="H452">
        <v>9.5589704065000003</v>
      </c>
    </row>
    <row r="453" spans="1:8" x14ac:dyDescent="0.25">
      <c r="A453" t="s">
        <v>329</v>
      </c>
      <c r="B453" t="str">
        <f t="shared" si="14"/>
        <v>CANY</v>
      </c>
      <c r="C453">
        <v>1991</v>
      </c>
      <c r="D453" t="str">
        <f t="shared" si="15"/>
        <v>CANY:1991</v>
      </c>
      <c r="E453">
        <v>90</v>
      </c>
      <c r="F453">
        <v>36.831128728000003</v>
      </c>
      <c r="G453">
        <v>4.5956968155000002</v>
      </c>
      <c r="H453">
        <v>12.678722295</v>
      </c>
    </row>
    <row r="454" spans="1:8" x14ac:dyDescent="0.25">
      <c r="A454" t="s">
        <v>329</v>
      </c>
      <c r="B454" t="str">
        <f t="shared" si="14"/>
        <v>CANY</v>
      </c>
      <c r="C454">
        <v>1992</v>
      </c>
      <c r="D454" t="str">
        <f t="shared" si="15"/>
        <v>CANY:1992</v>
      </c>
      <c r="E454">
        <v>90</v>
      </c>
      <c r="F454">
        <v>38.872946345000003</v>
      </c>
      <c r="G454">
        <v>4.6483628392999998</v>
      </c>
      <c r="H454">
        <v>13.143250691</v>
      </c>
    </row>
    <row r="455" spans="1:8" x14ac:dyDescent="0.25">
      <c r="A455" t="s">
        <v>329</v>
      </c>
      <c r="B455" t="str">
        <f t="shared" si="14"/>
        <v>CANY</v>
      </c>
      <c r="C455">
        <v>1993</v>
      </c>
      <c r="D455" t="str">
        <f t="shared" si="15"/>
        <v>CANY:1993</v>
      </c>
      <c r="E455">
        <v>90</v>
      </c>
      <c r="F455">
        <v>30.684442666999999</v>
      </c>
      <c r="G455">
        <v>4.3160065818</v>
      </c>
      <c r="H455">
        <v>10.934882139000001</v>
      </c>
    </row>
    <row r="456" spans="1:8" x14ac:dyDescent="0.25">
      <c r="A456" t="s">
        <v>329</v>
      </c>
      <c r="B456" t="str">
        <f t="shared" si="14"/>
        <v>CANY</v>
      </c>
      <c r="C456">
        <v>1994</v>
      </c>
      <c r="D456" t="str">
        <f t="shared" si="15"/>
        <v>CANY:1994</v>
      </c>
      <c r="E456">
        <v>90</v>
      </c>
      <c r="F456">
        <v>25.562902770000001</v>
      </c>
      <c r="G456">
        <v>3.7417296494999999</v>
      </c>
      <c r="H456">
        <v>9.2955473707999996</v>
      </c>
    </row>
    <row r="457" spans="1:8" x14ac:dyDescent="0.25">
      <c r="A457" t="s">
        <v>329</v>
      </c>
      <c r="B457" t="str">
        <f t="shared" si="14"/>
        <v>CANY</v>
      </c>
      <c r="C457">
        <v>1995</v>
      </c>
      <c r="D457" t="str">
        <f t="shared" si="15"/>
        <v>CANY:1995</v>
      </c>
      <c r="E457">
        <v>90</v>
      </c>
      <c r="F457">
        <v>25.626960861000001</v>
      </c>
      <c r="G457">
        <v>4.1822412019000001</v>
      </c>
      <c r="H457">
        <v>9.2339951015999997</v>
      </c>
    </row>
    <row r="458" spans="1:8" x14ac:dyDescent="0.25">
      <c r="A458" t="s">
        <v>329</v>
      </c>
      <c r="B458" t="str">
        <f t="shared" si="14"/>
        <v>CANY</v>
      </c>
      <c r="C458">
        <v>1996</v>
      </c>
      <c r="D458" t="str">
        <f t="shared" si="15"/>
        <v>CANY:1996</v>
      </c>
      <c r="E458">
        <v>90</v>
      </c>
      <c r="F458">
        <v>25.520153454999999</v>
      </c>
      <c r="G458">
        <v>4.2070809296</v>
      </c>
      <c r="H458">
        <v>9.2285044622000001</v>
      </c>
    </row>
    <row r="459" spans="1:8" x14ac:dyDescent="0.25">
      <c r="A459" t="s">
        <v>329</v>
      </c>
      <c r="B459" t="str">
        <f t="shared" si="14"/>
        <v>CANY</v>
      </c>
      <c r="C459">
        <v>1997</v>
      </c>
      <c r="D459" t="str">
        <f t="shared" si="15"/>
        <v>CANY:1997</v>
      </c>
      <c r="E459">
        <v>90</v>
      </c>
      <c r="F459">
        <v>27.857164809</v>
      </c>
      <c r="G459">
        <v>3.9477952089000001</v>
      </c>
      <c r="H459">
        <v>10.050588317000001</v>
      </c>
    </row>
    <row r="460" spans="1:8" x14ac:dyDescent="0.25">
      <c r="A460" t="s">
        <v>329</v>
      </c>
      <c r="B460" t="str">
        <f t="shared" si="14"/>
        <v>CANY</v>
      </c>
      <c r="C460">
        <v>1998</v>
      </c>
      <c r="D460" t="str">
        <f t="shared" si="15"/>
        <v>CANY:1998</v>
      </c>
      <c r="E460">
        <v>90</v>
      </c>
      <c r="F460">
        <v>27.521666166999999</v>
      </c>
      <c r="G460">
        <v>4.1320668951000004</v>
      </c>
      <c r="H460">
        <v>10.014448144999999</v>
      </c>
    </row>
    <row r="461" spans="1:8" x14ac:dyDescent="0.25">
      <c r="A461" t="s">
        <v>329</v>
      </c>
      <c r="B461" t="str">
        <f t="shared" si="14"/>
        <v>CANY</v>
      </c>
      <c r="C461">
        <v>1999</v>
      </c>
      <c r="D461" t="str">
        <f t="shared" si="15"/>
        <v>CANY:1999</v>
      </c>
      <c r="E461">
        <v>90</v>
      </c>
      <c r="F461">
        <v>22.140293781</v>
      </c>
      <c r="G461">
        <v>3.5450498214000001</v>
      </c>
      <c r="H461">
        <v>7.8517672154999998</v>
      </c>
    </row>
    <row r="462" spans="1:8" x14ac:dyDescent="0.25">
      <c r="A462" t="s">
        <v>329</v>
      </c>
      <c r="B462" t="str">
        <f t="shared" si="14"/>
        <v>CANY</v>
      </c>
      <c r="C462">
        <v>2000</v>
      </c>
      <c r="D462" t="str">
        <f t="shared" si="15"/>
        <v>CANY:2000</v>
      </c>
      <c r="E462">
        <v>90</v>
      </c>
      <c r="F462">
        <v>25.436099849000001</v>
      </c>
      <c r="G462">
        <v>4.0138191084999999</v>
      </c>
      <c r="H462">
        <v>9.0942581271999998</v>
      </c>
    </row>
    <row r="463" spans="1:8" x14ac:dyDescent="0.25">
      <c r="A463" t="s">
        <v>329</v>
      </c>
      <c r="B463" t="str">
        <f t="shared" si="14"/>
        <v>CANY</v>
      </c>
      <c r="C463">
        <v>2001</v>
      </c>
      <c r="D463" t="str">
        <f t="shared" si="15"/>
        <v>CANY:2001</v>
      </c>
      <c r="E463">
        <v>90</v>
      </c>
      <c r="F463">
        <v>25.994291950000001</v>
      </c>
      <c r="G463">
        <v>3.7003828934</v>
      </c>
      <c r="H463">
        <v>9.3774593699000004</v>
      </c>
    </row>
    <row r="464" spans="1:8" x14ac:dyDescent="0.25">
      <c r="A464" t="s">
        <v>329</v>
      </c>
      <c r="B464" t="str">
        <f t="shared" si="14"/>
        <v>CANY</v>
      </c>
      <c r="C464">
        <v>2002</v>
      </c>
      <c r="D464" t="str">
        <f t="shared" si="15"/>
        <v>CANY:2002</v>
      </c>
      <c r="E464">
        <v>90</v>
      </c>
      <c r="F464">
        <v>24.154737887</v>
      </c>
      <c r="G464">
        <v>3.5157940501999998</v>
      </c>
      <c r="H464">
        <v>8.6569723705000001</v>
      </c>
    </row>
    <row r="465" spans="1:8" x14ac:dyDescent="0.25">
      <c r="A465" t="s">
        <v>329</v>
      </c>
      <c r="B465" t="str">
        <f t="shared" si="14"/>
        <v>CANY</v>
      </c>
      <c r="C465">
        <v>2003</v>
      </c>
      <c r="D465" t="str">
        <f t="shared" si="15"/>
        <v>CANY:2003</v>
      </c>
      <c r="E465">
        <v>90</v>
      </c>
      <c r="F465">
        <v>23.440306027999998</v>
      </c>
      <c r="G465">
        <v>3.9579337963999999</v>
      </c>
      <c r="H465">
        <v>8.2960713773000005</v>
      </c>
    </row>
    <row r="466" spans="1:8" x14ac:dyDescent="0.25">
      <c r="A466" t="s">
        <v>329</v>
      </c>
      <c r="B466" t="str">
        <f t="shared" si="14"/>
        <v>CANY</v>
      </c>
      <c r="C466">
        <v>2004</v>
      </c>
      <c r="D466" t="str">
        <f t="shared" si="15"/>
        <v>CANY:2004</v>
      </c>
      <c r="E466">
        <v>90</v>
      </c>
      <c r="F466">
        <v>23.843067850000001</v>
      </c>
      <c r="G466">
        <v>3.8602051563000002</v>
      </c>
      <c r="H466">
        <v>8.5247179546999998</v>
      </c>
    </row>
    <row r="467" spans="1:8" x14ac:dyDescent="0.25">
      <c r="A467" t="s">
        <v>329</v>
      </c>
      <c r="B467" t="str">
        <f t="shared" si="14"/>
        <v>CANY</v>
      </c>
      <c r="C467">
        <v>2005</v>
      </c>
      <c r="D467" t="str">
        <f t="shared" si="15"/>
        <v>CANY:2005</v>
      </c>
      <c r="E467">
        <v>90</v>
      </c>
      <c r="F467">
        <v>23.807677391999999</v>
      </c>
      <c r="G467">
        <v>3.8393294002</v>
      </c>
      <c r="H467">
        <v>8.3552538338000009</v>
      </c>
    </row>
    <row r="468" spans="1:8" x14ac:dyDescent="0.25">
      <c r="A468" t="s">
        <v>329</v>
      </c>
      <c r="B468" t="str">
        <f t="shared" si="14"/>
        <v>CANY</v>
      </c>
      <c r="C468">
        <v>2006</v>
      </c>
      <c r="D468" t="str">
        <f t="shared" si="15"/>
        <v>CANY:2006</v>
      </c>
      <c r="E468">
        <v>90</v>
      </c>
      <c r="F468">
        <v>24.116286719000001</v>
      </c>
      <c r="G468">
        <v>3.9826893376000001</v>
      </c>
      <c r="H468">
        <v>8.5349705993999994</v>
      </c>
    </row>
    <row r="469" spans="1:8" x14ac:dyDescent="0.25">
      <c r="A469" t="s">
        <v>329</v>
      </c>
      <c r="B469" t="str">
        <f t="shared" si="14"/>
        <v>CANY</v>
      </c>
      <c r="C469">
        <v>2007</v>
      </c>
      <c r="D469" t="str">
        <f t="shared" si="15"/>
        <v>CANY:2007</v>
      </c>
      <c r="E469">
        <v>90</v>
      </c>
      <c r="F469">
        <v>24.638545265000001</v>
      </c>
      <c r="G469">
        <v>3.9813951827</v>
      </c>
      <c r="H469">
        <v>8.8192658811999998</v>
      </c>
    </row>
    <row r="470" spans="1:8" x14ac:dyDescent="0.25">
      <c r="A470" t="s">
        <v>329</v>
      </c>
      <c r="B470" t="str">
        <f t="shared" si="14"/>
        <v>CANY</v>
      </c>
      <c r="C470">
        <v>2008</v>
      </c>
      <c r="D470" t="str">
        <f t="shared" si="15"/>
        <v>CANY:2008</v>
      </c>
      <c r="E470">
        <v>90</v>
      </c>
      <c r="F470">
        <v>22.95473234</v>
      </c>
      <c r="G470">
        <v>4.2918773204000003</v>
      </c>
      <c r="H470">
        <v>8.1922354676999998</v>
      </c>
    </row>
    <row r="471" spans="1:8" x14ac:dyDescent="0.25">
      <c r="A471" t="s">
        <v>329</v>
      </c>
      <c r="B471" t="str">
        <f t="shared" si="14"/>
        <v>CANY</v>
      </c>
      <c r="C471">
        <v>2009</v>
      </c>
      <c r="D471" t="str">
        <f t="shared" si="15"/>
        <v>CANY:2009</v>
      </c>
      <c r="E471">
        <v>90</v>
      </c>
      <c r="F471">
        <v>22.636688921000001</v>
      </c>
      <c r="G471">
        <v>3.8828829155000002</v>
      </c>
      <c r="H471">
        <v>7.6485754462999997</v>
      </c>
    </row>
    <row r="472" spans="1:8" x14ac:dyDescent="0.25">
      <c r="A472" t="s">
        <v>329</v>
      </c>
      <c r="B472" t="str">
        <f t="shared" si="14"/>
        <v>CANY</v>
      </c>
      <c r="C472">
        <v>2010</v>
      </c>
      <c r="D472" t="str">
        <f t="shared" si="15"/>
        <v>CANY:2010</v>
      </c>
      <c r="E472">
        <v>90</v>
      </c>
      <c r="F472">
        <v>25.499289032</v>
      </c>
      <c r="G472">
        <v>4.1814695731000002</v>
      </c>
      <c r="H472">
        <v>8.8736307466</v>
      </c>
    </row>
    <row r="473" spans="1:8" x14ac:dyDescent="0.25">
      <c r="A473" t="s">
        <v>329</v>
      </c>
      <c r="B473" t="str">
        <f t="shared" si="14"/>
        <v>CANY</v>
      </c>
      <c r="C473">
        <v>2011</v>
      </c>
      <c r="D473" t="str">
        <f t="shared" si="15"/>
        <v>CANY:2011</v>
      </c>
      <c r="E473">
        <v>90</v>
      </c>
      <c r="F473">
        <v>24.290418253999999</v>
      </c>
      <c r="G473">
        <v>4.4082523531</v>
      </c>
      <c r="H473">
        <v>8.4881632444000008</v>
      </c>
    </row>
    <row r="474" spans="1:8" x14ac:dyDescent="0.25">
      <c r="A474" t="s">
        <v>329</v>
      </c>
      <c r="B474" t="str">
        <f t="shared" si="14"/>
        <v>CANY</v>
      </c>
      <c r="C474">
        <v>2012</v>
      </c>
      <c r="D474" t="str">
        <f t="shared" si="15"/>
        <v>CANY:2012</v>
      </c>
      <c r="E474">
        <v>90</v>
      </c>
      <c r="F474">
        <v>21.179940027000001</v>
      </c>
      <c r="G474">
        <v>3.9124291179999999</v>
      </c>
      <c r="H474">
        <v>7.4097072552999999</v>
      </c>
    </row>
    <row r="475" spans="1:8" x14ac:dyDescent="0.25">
      <c r="A475" t="s">
        <v>329</v>
      </c>
      <c r="B475" t="str">
        <f t="shared" si="14"/>
        <v>CANY</v>
      </c>
      <c r="C475">
        <v>2013</v>
      </c>
      <c r="D475" t="str">
        <f t="shared" si="15"/>
        <v>CANY:2013</v>
      </c>
      <c r="E475">
        <v>90</v>
      </c>
      <c r="F475">
        <v>25.092988509000001</v>
      </c>
      <c r="G475">
        <v>3.996883306</v>
      </c>
      <c r="H475">
        <v>8.8878675427000005</v>
      </c>
    </row>
    <row r="476" spans="1:8" x14ac:dyDescent="0.25">
      <c r="A476" t="s">
        <v>329</v>
      </c>
      <c r="B476" t="str">
        <f t="shared" si="14"/>
        <v>CANY</v>
      </c>
      <c r="C476">
        <v>2014</v>
      </c>
      <c r="D476" t="str">
        <f t="shared" si="15"/>
        <v>CANY:2014</v>
      </c>
      <c r="E476">
        <v>90</v>
      </c>
      <c r="F476">
        <v>21.270265455000001</v>
      </c>
      <c r="G476">
        <v>4.2655040030000002</v>
      </c>
      <c r="H476">
        <v>7.3900787060999997</v>
      </c>
    </row>
    <row r="477" spans="1:8" x14ac:dyDescent="0.25">
      <c r="A477" t="s">
        <v>329</v>
      </c>
      <c r="B477" t="str">
        <f t="shared" si="14"/>
        <v>CANY</v>
      </c>
      <c r="C477">
        <v>2015</v>
      </c>
      <c r="D477" t="str">
        <f t="shared" si="15"/>
        <v>CANY:2015</v>
      </c>
      <c r="E477">
        <v>90</v>
      </c>
      <c r="F477">
        <v>19.819958319000001</v>
      </c>
      <c r="G477">
        <v>3.6114604547</v>
      </c>
      <c r="H477">
        <v>6.6451095595999998</v>
      </c>
    </row>
    <row r="478" spans="1:8" x14ac:dyDescent="0.25">
      <c r="A478" t="s">
        <v>329</v>
      </c>
      <c r="B478" t="str">
        <f t="shared" si="14"/>
        <v>CANY</v>
      </c>
      <c r="C478">
        <v>2016</v>
      </c>
      <c r="D478" t="str">
        <f t="shared" si="15"/>
        <v>CANY:2016</v>
      </c>
      <c r="E478">
        <v>90</v>
      </c>
      <c r="F478">
        <v>19.452340416999998</v>
      </c>
      <c r="G478">
        <v>4.0724601260000002</v>
      </c>
      <c r="H478">
        <v>6.4621204631999998</v>
      </c>
    </row>
    <row r="479" spans="1:8" x14ac:dyDescent="0.25">
      <c r="A479" t="s">
        <v>329</v>
      </c>
      <c r="B479" t="str">
        <f t="shared" si="14"/>
        <v>CANY</v>
      </c>
      <c r="C479">
        <v>2017</v>
      </c>
      <c r="D479" t="str">
        <f t="shared" si="15"/>
        <v>CANY:2017</v>
      </c>
      <c r="E479">
        <v>90</v>
      </c>
      <c r="F479">
        <v>19.385563982000001</v>
      </c>
      <c r="G479">
        <v>4.0191370920000002</v>
      </c>
      <c r="H479">
        <v>6.5002645157999996</v>
      </c>
    </row>
    <row r="480" spans="1:8" x14ac:dyDescent="0.25">
      <c r="A480" t="s">
        <v>330</v>
      </c>
      <c r="B480" t="str">
        <f t="shared" si="14"/>
        <v>CAPI</v>
      </c>
      <c r="C480">
        <v>2000</v>
      </c>
      <c r="D480" t="str">
        <f t="shared" si="15"/>
        <v>CAPI:2000</v>
      </c>
      <c r="E480">
        <v>90</v>
      </c>
      <c r="F480">
        <v>24.153130116</v>
      </c>
      <c r="G480">
        <v>3.4538890774</v>
      </c>
      <c r="H480">
        <v>8.6921536937999999</v>
      </c>
    </row>
    <row r="481" spans="1:8" x14ac:dyDescent="0.25">
      <c r="A481" t="s">
        <v>330</v>
      </c>
      <c r="B481" t="str">
        <f t="shared" si="14"/>
        <v>CAPI</v>
      </c>
      <c r="C481">
        <v>2001</v>
      </c>
      <c r="D481" t="str">
        <f t="shared" si="15"/>
        <v>CAPI:2001</v>
      </c>
      <c r="E481">
        <v>90</v>
      </c>
      <c r="F481">
        <v>26.528249343999999</v>
      </c>
      <c r="G481">
        <v>3.5585576712</v>
      </c>
      <c r="H481">
        <v>9.6225791952000002</v>
      </c>
    </row>
    <row r="482" spans="1:8" x14ac:dyDescent="0.25">
      <c r="A482" t="s">
        <v>330</v>
      </c>
      <c r="B482" t="str">
        <f t="shared" si="14"/>
        <v>CAPI</v>
      </c>
      <c r="C482">
        <v>2002</v>
      </c>
      <c r="D482" t="str">
        <f t="shared" si="15"/>
        <v>CAPI:2002</v>
      </c>
      <c r="E482">
        <v>90</v>
      </c>
      <c r="F482">
        <v>23.617153491</v>
      </c>
      <c r="G482">
        <v>3.0774922461999998</v>
      </c>
      <c r="H482">
        <v>8.3417188479999993</v>
      </c>
    </row>
    <row r="483" spans="1:8" x14ac:dyDescent="0.25">
      <c r="A483" t="s">
        <v>330</v>
      </c>
      <c r="B483" t="str">
        <f t="shared" si="14"/>
        <v>CAPI</v>
      </c>
      <c r="C483">
        <v>2003</v>
      </c>
      <c r="D483" t="str">
        <f t="shared" si="15"/>
        <v>CAPI:2003</v>
      </c>
      <c r="E483">
        <v>90</v>
      </c>
      <c r="F483">
        <v>21.956005895000001</v>
      </c>
      <c r="G483">
        <v>3.6837251538000002</v>
      </c>
      <c r="H483">
        <v>7.7285605870999996</v>
      </c>
    </row>
    <row r="484" spans="1:8" x14ac:dyDescent="0.25">
      <c r="A484" t="s">
        <v>330</v>
      </c>
      <c r="B484" t="str">
        <f t="shared" si="14"/>
        <v>CAPI</v>
      </c>
      <c r="C484">
        <v>2004</v>
      </c>
      <c r="D484" t="str">
        <f t="shared" si="15"/>
        <v>CAPI:2004</v>
      </c>
      <c r="E484">
        <v>90</v>
      </c>
      <c r="F484">
        <v>26.174262054</v>
      </c>
      <c r="G484">
        <v>3.8062676871000001</v>
      </c>
      <c r="H484">
        <v>9.5193973526000004</v>
      </c>
    </row>
    <row r="485" spans="1:8" x14ac:dyDescent="0.25">
      <c r="A485" t="s">
        <v>330</v>
      </c>
      <c r="B485" t="str">
        <f t="shared" si="14"/>
        <v>CAPI</v>
      </c>
      <c r="C485">
        <v>2005</v>
      </c>
      <c r="D485" t="str">
        <f t="shared" si="15"/>
        <v>CAPI:2005</v>
      </c>
      <c r="E485">
        <v>90</v>
      </c>
      <c r="F485">
        <v>25.425831424999998</v>
      </c>
      <c r="G485">
        <v>3.8865445002999999</v>
      </c>
      <c r="H485">
        <v>9.0807088810999996</v>
      </c>
    </row>
    <row r="486" spans="1:8" x14ac:dyDescent="0.25">
      <c r="A486" t="s">
        <v>330</v>
      </c>
      <c r="B486" t="str">
        <f t="shared" si="14"/>
        <v>CAPI</v>
      </c>
      <c r="C486">
        <v>2007</v>
      </c>
      <c r="D486" t="str">
        <f t="shared" si="15"/>
        <v>CAPI:2007</v>
      </c>
      <c r="E486">
        <v>90</v>
      </c>
      <c r="F486">
        <v>25.501952685999999</v>
      </c>
      <c r="G486">
        <v>4.3492691151000002</v>
      </c>
      <c r="H486">
        <v>9.1852582730000005</v>
      </c>
    </row>
    <row r="487" spans="1:8" x14ac:dyDescent="0.25">
      <c r="A487" t="s">
        <v>330</v>
      </c>
      <c r="B487" t="str">
        <f t="shared" si="14"/>
        <v>CAPI</v>
      </c>
      <c r="C487">
        <v>2008</v>
      </c>
      <c r="D487" t="str">
        <f t="shared" si="15"/>
        <v>CAPI:2008</v>
      </c>
      <c r="E487">
        <v>90</v>
      </c>
      <c r="F487">
        <v>23.596329261000001</v>
      </c>
      <c r="G487">
        <v>4.2380761225999999</v>
      </c>
      <c r="H487">
        <v>8.3764085885000004</v>
      </c>
    </row>
    <row r="488" spans="1:8" x14ac:dyDescent="0.25">
      <c r="A488" t="s">
        <v>330</v>
      </c>
      <c r="B488" t="str">
        <f t="shared" si="14"/>
        <v>CAPI</v>
      </c>
      <c r="C488">
        <v>2009</v>
      </c>
      <c r="D488" t="str">
        <f t="shared" si="15"/>
        <v>CAPI:2009</v>
      </c>
      <c r="E488">
        <v>90</v>
      </c>
      <c r="F488">
        <v>21.928425678</v>
      </c>
      <c r="G488">
        <v>4.0296425018999997</v>
      </c>
      <c r="H488">
        <v>7.6767772049999996</v>
      </c>
    </row>
    <row r="489" spans="1:8" x14ac:dyDescent="0.25">
      <c r="A489" t="s">
        <v>330</v>
      </c>
      <c r="B489" t="str">
        <f t="shared" si="14"/>
        <v>CAPI</v>
      </c>
      <c r="C489">
        <v>2010</v>
      </c>
      <c r="D489" t="str">
        <f t="shared" si="15"/>
        <v>CAPI:2010</v>
      </c>
      <c r="E489">
        <v>90</v>
      </c>
      <c r="F489">
        <v>24.784136587999999</v>
      </c>
      <c r="G489">
        <v>4.0024839864999997</v>
      </c>
      <c r="H489">
        <v>8.8173159954999996</v>
      </c>
    </row>
    <row r="490" spans="1:8" x14ac:dyDescent="0.25">
      <c r="A490" t="s">
        <v>330</v>
      </c>
      <c r="B490" t="str">
        <f t="shared" si="14"/>
        <v>CAPI</v>
      </c>
      <c r="C490">
        <v>2011</v>
      </c>
      <c r="D490" t="str">
        <f t="shared" si="15"/>
        <v>CAPI:2011</v>
      </c>
      <c r="E490">
        <v>90</v>
      </c>
      <c r="F490">
        <v>23.528905631000001</v>
      </c>
      <c r="G490">
        <v>4.1787834435000004</v>
      </c>
      <c r="H490">
        <v>8.1987559639000001</v>
      </c>
    </row>
    <row r="491" spans="1:8" x14ac:dyDescent="0.25">
      <c r="A491" t="s">
        <v>330</v>
      </c>
      <c r="B491" t="str">
        <f t="shared" si="14"/>
        <v>CAPI</v>
      </c>
      <c r="C491">
        <v>2012</v>
      </c>
      <c r="D491" t="str">
        <f t="shared" si="15"/>
        <v>CAPI:2012</v>
      </c>
      <c r="E491">
        <v>90</v>
      </c>
      <c r="F491">
        <v>21.850779568</v>
      </c>
      <c r="G491">
        <v>4.0965525100000004</v>
      </c>
      <c r="H491">
        <v>7.7182850368000002</v>
      </c>
    </row>
    <row r="492" spans="1:8" x14ac:dyDescent="0.25">
      <c r="A492" t="s">
        <v>330</v>
      </c>
      <c r="B492" t="str">
        <f t="shared" si="14"/>
        <v>CAPI</v>
      </c>
      <c r="C492">
        <v>2013</v>
      </c>
      <c r="D492" t="str">
        <f t="shared" si="15"/>
        <v>CAPI:2013</v>
      </c>
      <c r="E492">
        <v>90</v>
      </c>
      <c r="F492">
        <v>22.538027488000001</v>
      </c>
      <c r="G492">
        <v>3.7354807570999999</v>
      </c>
      <c r="H492">
        <v>7.8452712533</v>
      </c>
    </row>
    <row r="493" spans="1:8" x14ac:dyDescent="0.25">
      <c r="A493" t="s">
        <v>330</v>
      </c>
      <c r="B493" t="str">
        <f t="shared" si="14"/>
        <v>CAPI</v>
      </c>
      <c r="C493">
        <v>2014</v>
      </c>
      <c r="D493" t="str">
        <f t="shared" si="15"/>
        <v>CAPI:2014</v>
      </c>
      <c r="E493">
        <v>90</v>
      </c>
      <c r="F493">
        <v>21.105455188000001</v>
      </c>
      <c r="G493">
        <v>4.3658140351999997</v>
      </c>
      <c r="H493">
        <v>7.3043902908999998</v>
      </c>
    </row>
    <row r="494" spans="1:8" x14ac:dyDescent="0.25">
      <c r="A494" t="s">
        <v>330</v>
      </c>
      <c r="B494" t="str">
        <f t="shared" si="14"/>
        <v>CAPI</v>
      </c>
      <c r="C494">
        <v>2015</v>
      </c>
      <c r="D494" t="str">
        <f t="shared" si="15"/>
        <v>CAPI:2015</v>
      </c>
      <c r="E494">
        <v>90</v>
      </c>
      <c r="F494">
        <v>19.854123675</v>
      </c>
      <c r="G494">
        <v>3.8117219284999999</v>
      </c>
      <c r="H494">
        <v>6.7623190424999997</v>
      </c>
    </row>
    <row r="495" spans="1:8" x14ac:dyDescent="0.25">
      <c r="A495" t="s">
        <v>330</v>
      </c>
      <c r="B495" t="str">
        <f t="shared" si="14"/>
        <v>CAPI</v>
      </c>
      <c r="C495">
        <v>2016</v>
      </c>
      <c r="D495" t="str">
        <f t="shared" si="15"/>
        <v>CAPI:2016</v>
      </c>
      <c r="E495">
        <v>90</v>
      </c>
      <c r="F495">
        <v>19.823515477000001</v>
      </c>
      <c r="G495">
        <v>4.0583585000999998</v>
      </c>
      <c r="H495">
        <v>6.7601652035999997</v>
      </c>
    </row>
    <row r="496" spans="1:8" x14ac:dyDescent="0.25">
      <c r="A496" t="s">
        <v>330</v>
      </c>
      <c r="B496" t="str">
        <f t="shared" si="14"/>
        <v>CAPI</v>
      </c>
      <c r="C496">
        <v>2017</v>
      </c>
      <c r="D496" t="str">
        <f t="shared" si="15"/>
        <v>CAPI:2017</v>
      </c>
      <c r="E496">
        <v>90</v>
      </c>
      <c r="F496">
        <v>20.998420024000001</v>
      </c>
      <c r="G496">
        <v>4.2315000040999999</v>
      </c>
      <c r="H496">
        <v>7.2964087234999999</v>
      </c>
    </row>
    <row r="497" spans="1:8" x14ac:dyDescent="0.25">
      <c r="A497" t="s">
        <v>331</v>
      </c>
      <c r="B497" t="str">
        <f t="shared" si="14"/>
        <v>CEBL</v>
      </c>
      <c r="C497">
        <v>2003</v>
      </c>
      <c r="D497" t="str">
        <f t="shared" si="15"/>
        <v>CEBL:2003</v>
      </c>
      <c r="E497">
        <v>90</v>
      </c>
      <c r="F497">
        <v>104.87517732000001</v>
      </c>
      <c r="G497">
        <v>6.2436135209000003</v>
      </c>
      <c r="H497">
        <v>23.16729501</v>
      </c>
    </row>
    <row r="498" spans="1:8" x14ac:dyDescent="0.25">
      <c r="A498" t="s">
        <v>331</v>
      </c>
      <c r="B498" t="str">
        <f t="shared" si="14"/>
        <v>CEBL</v>
      </c>
      <c r="C498">
        <v>2004</v>
      </c>
      <c r="D498" t="str">
        <f t="shared" si="15"/>
        <v>CEBL:2004</v>
      </c>
      <c r="E498">
        <v>90</v>
      </c>
      <c r="F498">
        <v>76.665166123999995</v>
      </c>
      <c r="G498">
        <v>5.8371763581999998</v>
      </c>
      <c r="H498">
        <v>19.89440699</v>
      </c>
    </row>
    <row r="499" spans="1:8" x14ac:dyDescent="0.25">
      <c r="A499" t="s">
        <v>331</v>
      </c>
      <c r="B499" t="str">
        <f t="shared" si="14"/>
        <v>CEBL</v>
      </c>
      <c r="C499">
        <v>2005</v>
      </c>
      <c r="D499" t="str">
        <f t="shared" si="15"/>
        <v>CEBL:2005</v>
      </c>
      <c r="E499">
        <v>90</v>
      </c>
      <c r="F499">
        <v>98.876823439999995</v>
      </c>
      <c r="G499">
        <v>5.9674034049999998</v>
      </c>
      <c r="H499">
        <v>22.244175145</v>
      </c>
    </row>
    <row r="500" spans="1:8" x14ac:dyDescent="0.25">
      <c r="A500" t="s">
        <v>331</v>
      </c>
      <c r="B500" t="str">
        <f t="shared" si="14"/>
        <v>CEBL</v>
      </c>
      <c r="C500">
        <v>2006</v>
      </c>
      <c r="D500" t="str">
        <f t="shared" si="15"/>
        <v>CEBL:2006</v>
      </c>
      <c r="E500">
        <v>90</v>
      </c>
      <c r="F500">
        <v>68.973640166999999</v>
      </c>
      <c r="G500">
        <v>6.3480016530999999</v>
      </c>
      <c r="H500">
        <v>18.887656692</v>
      </c>
    </row>
    <row r="501" spans="1:8" x14ac:dyDescent="0.25">
      <c r="A501" t="s">
        <v>331</v>
      </c>
      <c r="B501" t="str">
        <f t="shared" si="14"/>
        <v>CEBL</v>
      </c>
      <c r="C501">
        <v>2007</v>
      </c>
      <c r="D501" t="str">
        <f t="shared" si="15"/>
        <v>CEBL:2007</v>
      </c>
      <c r="E501">
        <v>90</v>
      </c>
      <c r="F501">
        <v>80.158658066000001</v>
      </c>
      <c r="G501">
        <v>5.9649815354999998</v>
      </c>
      <c r="H501">
        <v>20.447293731999999</v>
      </c>
    </row>
    <row r="502" spans="1:8" x14ac:dyDescent="0.25">
      <c r="A502" t="s">
        <v>331</v>
      </c>
      <c r="B502" t="str">
        <f t="shared" si="14"/>
        <v>CEBL</v>
      </c>
      <c r="C502">
        <v>2008</v>
      </c>
      <c r="D502" t="str">
        <f t="shared" si="15"/>
        <v>CEBL:2008</v>
      </c>
      <c r="E502">
        <v>90</v>
      </c>
      <c r="F502">
        <v>71.149967043000004</v>
      </c>
      <c r="G502">
        <v>6.1922887163000002</v>
      </c>
      <c r="H502">
        <v>19.327015168999999</v>
      </c>
    </row>
    <row r="503" spans="1:8" x14ac:dyDescent="0.25">
      <c r="A503" t="s">
        <v>331</v>
      </c>
      <c r="B503" t="str">
        <f t="shared" si="14"/>
        <v>CEBL</v>
      </c>
      <c r="C503">
        <v>2009</v>
      </c>
      <c r="D503" t="str">
        <f t="shared" si="15"/>
        <v>CEBL:2009</v>
      </c>
      <c r="E503">
        <v>90</v>
      </c>
      <c r="F503">
        <v>65.055561761999996</v>
      </c>
      <c r="G503">
        <v>6.0998710520000001</v>
      </c>
      <c r="H503">
        <v>18.313887857000001</v>
      </c>
    </row>
    <row r="504" spans="1:8" x14ac:dyDescent="0.25">
      <c r="A504" t="s">
        <v>331</v>
      </c>
      <c r="B504" t="str">
        <f t="shared" si="14"/>
        <v>CEBL</v>
      </c>
      <c r="C504">
        <v>2010</v>
      </c>
      <c r="D504" t="str">
        <f t="shared" si="15"/>
        <v>CEBL:2010</v>
      </c>
      <c r="E504">
        <v>90</v>
      </c>
      <c r="F504">
        <v>73.593556395999997</v>
      </c>
      <c r="G504">
        <v>5.9739314497000002</v>
      </c>
      <c r="H504">
        <v>19.317007081</v>
      </c>
    </row>
    <row r="505" spans="1:8" x14ac:dyDescent="0.25">
      <c r="A505" t="s">
        <v>331</v>
      </c>
      <c r="B505" t="str">
        <f t="shared" si="14"/>
        <v>CEBL</v>
      </c>
      <c r="C505">
        <v>2011</v>
      </c>
      <c r="D505" t="str">
        <f t="shared" si="15"/>
        <v>CEBL:2011</v>
      </c>
      <c r="E505">
        <v>90</v>
      </c>
      <c r="F505">
        <v>66.540211329000002</v>
      </c>
      <c r="G505">
        <v>6.5141080785999996</v>
      </c>
      <c r="H505">
        <v>18.566271656000001</v>
      </c>
    </row>
    <row r="506" spans="1:8" x14ac:dyDescent="0.25">
      <c r="A506" t="s">
        <v>331</v>
      </c>
      <c r="B506" t="str">
        <f t="shared" si="14"/>
        <v>CEBL</v>
      </c>
      <c r="C506">
        <v>2012</v>
      </c>
      <c r="D506" t="str">
        <f t="shared" si="15"/>
        <v>CEBL:2012</v>
      </c>
      <c r="E506">
        <v>90</v>
      </c>
      <c r="F506">
        <v>57.732619448000001</v>
      </c>
      <c r="G506">
        <v>5.9284917955000003</v>
      </c>
      <c r="H506">
        <v>17.350461560999999</v>
      </c>
    </row>
    <row r="507" spans="1:8" x14ac:dyDescent="0.25">
      <c r="A507" t="s">
        <v>331</v>
      </c>
      <c r="B507" t="str">
        <f t="shared" si="14"/>
        <v>CEBL</v>
      </c>
      <c r="C507">
        <v>2013</v>
      </c>
      <c r="D507" t="str">
        <f t="shared" si="15"/>
        <v>CEBL:2013</v>
      </c>
      <c r="E507">
        <v>90</v>
      </c>
      <c r="F507">
        <v>64.486632454000002</v>
      </c>
      <c r="G507">
        <v>6.2473864415999998</v>
      </c>
      <c r="H507">
        <v>18.227839266</v>
      </c>
    </row>
    <row r="508" spans="1:8" x14ac:dyDescent="0.25">
      <c r="A508" t="s">
        <v>331</v>
      </c>
      <c r="B508" t="str">
        <f t="shared" si="14"/>
        <v>CEBL</v>
      </c>
      <c r="C508">
        <v>2014</v>
      </c>
      <c r="D508" t="str">
        <f t="shared" si="15"/>
        <v>CEBL:2014</v>
      </c>
      <c r="E508">
        <v>90</v>
      </c>
      <c r="F508">
        <v>73.329847497000003</v>
      </c>
      <c r="G508">
        <v>6.7820875366999998</v>
      </c>
      <c r="H508">
        <v>19.67376338</v>
      </c>
    </row>
    <row r="509" spans="1:8" x14ac:dyDescent="0.25">
      <c r="A509" t="s">
        <v>331</v>
      </c>
      <c r="B509" t="str">
        <f t="shared" si="14"/>
        <v>CEBL</v>
      </c>
      <c r="C509">
        <v>2015</v>
      </c>
      <c r="D509" t="str">
        <f t="shared" si="15"/>
        <v>CEBL:2015</v>
      </c>
      <c r="E509">
        <v>90</v>
      </c>
      <c r="F509">
        <v>55.287457351</v>
      </c>
      <c r="G509">
        <v>6.4485726164999999</v>
      </c>
      <c r="H509">
        <v>16.80923357</v>
      </c>
    </row>
    <row r="510" spans="1:8" x14ac:dyDescent="0.25">
      <c r="A510" t="s">
        <v>331</v>
      </c>
      <c r="B510" t="str">
        <f t="shared" si="14"/>
        <v>CEBL</v>
      </c>
      <c r="C510">
        <v>2016</v>
      </c>
      <c r="D510" t="str">
        <f t="shared" si="15"/>
        <v>CEBL:2016</v>
      </c>
      <c r="E510">
        <v>90</v>
      </c>
      <c r="F510">
        <v>45.373006724</v>
      </c>
      <c r="G510">
        <v>6.1012062126000002</v>
      </c>
      <c r="H510">
        <v>14.935753737000001</v>
      </c>
    </row>
    <row r="511" spans="1:8" x14ac:dyDescent="0.25">
      <c r="A511" t="s">
        <v>331</v>
      </c>
      <c r="B511" t="str">
        <f t="shared" si="14"/>
        <v>CEBL</v>
      </c>
      <c r="C511">
        <v>2017</v>
      </c>
      <c r="D511" t="str">
        <f t="shared" si="15"/>
        <v>CEBL:2017</v>
      </c>
      <c r="E511">
        <v>90</v>
      </c>
      <c r="F511">
        <v>53.128464995999998</v>
      </c>
      <c r="G511">
        <v>6.7248653732000001</v>
      </c>
      <c r="H511">
        <v>16.514140520000002</v>
      </c>
    </row>
    <row r="512" spans="1:8" x14ac:dyDescent="0.25">
      <c r="A512" t="s">
        <v>39</v>
      </c>
      <c r="B512" t="str">
        <f t="shared" si="14"/>
        <v>CHAS</v>
      </c>
      <c r="C512">
        <v>1994</v>
      </c>
      <c r="D512" t="str">
        <f t="shared" si="15"/>
        <v>CHAS:1994</v>
      </c>
      <c r="E512">
        <v>90</v>
      </c>
      <c r="F512">
        <v>135.64756138000001</v>
      </c>
      <c r="G512">
        <v>8.9917932137999994</v>
      </c>
      <c r="H512">
        <v>25.553057209999999</v>
      </c>
    </row>
    <row r="513" spans="1:8" x14ac:dyDescent="0.25">
      <c r="A513" t="s">
        <v>39</v>
      </c>
      <c r="B513" t="str">
        <f t="shared" si="14"/>
        <v>CHAS</v>
      </c>
      <c r="C513">
        <v>1995</v>
      </c>
      <c r="D513" t="str">
        <f t="shared" si="15"/>
        <v>CHAS:1995</v>
      </c>
      <c r="E513">
        <v>90</v>
      </c>
      <c r="F513">
        <v>143.08441124000001</v>
      </c>
      <c r="G513">
        <v>9.7027941753999993</v>
      </c>
      <c r="H513">
        <v>26.199987029999999</v>
      </c>
    </row>
    <row r="514" spans="1:8" x14ac:dyDescent="0.25">
      <c r="A514" t="s">
        <v>39</v>
      </c>
      <c r="B514" t="str">
        <f t="shared" ref="B514:B577" si="16">LEFT(A514,4)</f>
        <v>CHAS</v>
      </c>
      <c r="C514">
        <v>1996</v>
      </c>
      <c r="D514" t="str">
        <f t="shared" ref="D514:D577" si="17">CONCATENATE(B514,":",C514)</f>
        <v>CHAS:1996</v>
      </c>
      <c r="E514">
        <v>90</v>
      </c>
      <c r="F514">
        <v>121.6181639</v>
      </c>
      <c r="G514">
        <v>8.6974409764999994</v>
      </c>
      <c r="H514">
        <v>24.623064223</v>
      </c>
    </row>
    <row r="515" spans="1:8" x14ac:dyDescent="0.25">
      <c r="A515" t="s">
        <v>39</v>
      </c>
      <c r="B515" t="str">
        <f t="shared" si="16"/>
        <v>CHAS</v>
      </c>
      <c r="C515">
        <v>1997</v>
      </c>
      <c r="D515" t="str">
        <f t="shared" si="17"/>
        <v>CHAS:1997</v>
      </c>
      <c r="E515">
        <v>90</v>
      </c>
      <c r="F515">
        <v>136.79516147000001</v>
      </c>
      <c r="G515">
        <v>8.9722452375999993</v>
      </c>
      <c r="H515">
        <v>25.880539403</v>
      </c>
    </row>
    <row r="516" spans="1:8" x14ac:dyDescent="0.25">
      <c r="A516" t="s">
        <v>39</v>
      </c>
      <c r="B516" t="str">
        <f t="shared" si="16"/>
        <v>CHAS</v>
      </c>
      <c r="C516">
        <v>1998</v>
      </c>
      <c r="D516" t="str">
        <f t="shared" si="17"/>
        <v>CHAS:1998</v>
      </c>
      <c r="E516">
        <v>90</v>
      </c>
      <c r="F516">
        <v>127.56368223</v>
      </c>
      <c r="G516">
        <v>8.6210819560999994</v>
      </c>
      <c r="H516">
        <v>25.032084672</v>
      </c>
    </row>
    <row r="517" spans="1:8" x14ac:dyDescent="0.25">
      <c r="A517" t="s">
        <v>39</v>
      </c>
      <c r="B517" t="str">
        <f t="shared" si="16"/>
        <v>CHAS</v>
      </c>
      <c r="C517">
        <v>1999</v>
      </c>
      <c r="D517" t="str">
        <f t="shared" si="17"/>
        <v>CHAS:1999</v>
      </c>
      <c r="E517">
        <v>90</v>
      </c>
      <c r="F517">
        <v>135.75660766999999</v>
      </c>
      <c r="G517">
        <v>8.7850943316999999</v>
      </c>
      <c r="H517">
        <v>25.877028654</v>
      </c>
    </row>
    <row r="518" spans="1:8" x14ac:dyDescent="0.25">
      <c r="A518" t="s">
        <v>39</v>
      </c>
      <c r="B518" t="str">
        <f t="shared" si="16"/>
        <v>CHAS</v>
      </c>
      <c r="C518">
        <v>2000</v>
      </c>
      <c r="D518" t="str">
        <f t="shared" si="17"/>
        <v>CHAS:2000</v>
      </c>
      <c r="E518">
        <v>90</v>
      </c>
      <c r="F518">
        <v>126.28973052000001</v>
      </c>
      <c r="G518">
        <v>8.3261444403000002</v>
      </c>
      <c r="H518">
        <v>24.935988003999999</v>
      </c>
    </row>
    <row r="519" spans="1:8" x14ac:dyDescent="0.25">
      <c r="A519" t="s">
        <v>39</v>
      </c>
      <c r="B519" t="str">
        <f t="shared" si="16"/>
        <v>CHAS</v>
      </c>
      <c r="C519">
        <v>2001</v>
      </c>
      <c r="D519" t="str">
        <f t="shared" si="17"/>
        <v>CHAS:2001</v>
      </c>
      <c r="E519">
        <v>90</v>
      </c>
      <c r="F519">
        <v>122.46697945</v>
      </c>
      <c r="G519">
        <v>8.8737249535</v>
      </c>
      <c r="H519">
        <v>24.551066820999999</v>
      </c>
    </row>
    <row r="520" spans="1:8" x14ac:dyDescent="0.25">
      <c r="A520" t="s">
        <v>39</v>
      </c>
      <c r="B520" t="str">
        <f t="shared" si="16"/>
        <v>CHAS</v>
      </c>
      <c r="C520">
        <v>2002</v>
      </c>
      <c r="D520" t="str">
        <f t="shared" si="17"/>
        <v>CHAS:2002</v>
      </c>
      <c r="E520">
        <v>90</v>
      </c>
      <c r="F520">
        <v>116.78597167</v>
      </c>
      <c r="G520">
        <v>8.8855937597000008</v>
      </c>
      <c r="H520">
        <v>24.358221520000001</v>
      </c>
    </row>
    <row r="521" spans="1:8" x14ac:dyDescent="0.25">
      <c r="A521" t="s">
        <v>39</v>
      </c>
      <c r="B521" t="str">
        <f t="shared" si="16"/>
        <v>CHAS</v>
      </c>
      <c r="C521">
        <v>2003</v>
      </c>
      <c r="D521" t="str">
        <f t="shared" si="17"/>
        <v>CHAS:2003</v>
      </c>
      <c r="E521">
        <v>90</v>
      </c>
      <c r="F521">
        <v>110.93337346</v>
      </c>
      <c r="G521">
        <v>9.0103062311999995</v>
      </c>
      <c r="H521">
        <v>23.857846988999999</v>
      </c>
    </row>
    <row r="522" spans="1:8" x14ac:dyDescent="0.25">
      <c r="A522" t="s">
        <v>39</v>
      </c>
      <c r="B522" t="str">
        <f t="shared" si="16"/>
        <v>CHAS</v>
      </c>
      <c r="C522">
        <v>2004</v>
      </c>
      <c r="D522" t="str">
        <f t="shared" si="17"/>
        <v>CHAS:2004</v>
      </c>
      <c r="E522">
        <v>90</v>
      </c>
      <c r="F522">
        <v>127.28589185</v>
      </c>
      <c r="G522">
        <v>8.8370190156999993</v>
      </c>
      <c r="H522">
        <v>24.899327094</v>
      </c>
    </row>
    <row r="523" spans="1:8" x14ac:dyDescent="0.25">
      <c r="A523" t="s">
        <v>39</v>
      </c>
      <c r="B523" t="str">
        <f t="shared" si="16"/>
        <v>CHAS</v>
      </c>
      <c r="C523">
        <v>2006</v>
      </c>
      <c r="D523" t="str">
        <f t="shared" si="17"/>
        <v>CHAS:2006</v>
      </c>
      <c r="E523">
        <v>90</v>
      </c>
      <c r="F523">
        <v>120.39507498</v>
      </c>
      <c r="G523">
        <v>8.9719796159000005</v>
      </c>
      <c r="H523">
        <v>24.701946262</v>
      </c>
    </row>
    <row r="524" spans="1:8" x14ac:dyDescent="0.25">
      <c r="A524" t="s">
        <v>39</v>
      </c>
      <c r="B524" t="str">
        <f t="shared" si="16"/>
        <v>CHAS</v>
      </c>
      <c r="C524">
        <v>2007</v>
      </c>
      <c r="D524" t="str">
        <f t="shared" si="17"/>
        <v>CHAS:2007</v>
      </c>
      <c r="E524">
        <v>90</v>
      </c>
      <c r="F524">
        <v>104.16585667</v>
      </c>
      <c r="G524">
        <v>8.8876759010999997</v>
      </c>
      <c r="H524">
        <v>23.042556497</v>
      </c>
    </row>
    <row r="525" spans="1:8" x14ac:dyDescent="0.25">
      <c r="A525" t="s">
        <v>39</v>
      </c>
      <c r="B525" t="str">
        <f t="shared" si="16"/>
        <v>CHAS</v>
      </c>
      <c r="C525">
        <v>2008</v>
      </c>
      <c r="D525" t="str">
        <f t="shared" si="17"/>
        <v>CHAS:2008</v>
      </c>
      <c r="E525">
        <v>90</v>
      </c>
      <c r="F525">
        <v>83.603138290000004</v>
      </c>
      <c r="G525">
        <v>8.6500804089999992</v>
      </c>
      <c r="H525">
        <v>21.042150711000001</v>
      </c>
    </row>
    <row r="526" spans="1:8" x14ac:dyDescent="0.25">
      <c r="A526" t="s">
        <v>39</v>
      </c>
      <c r="B526" t="str">
        <f t="shared" si="16"/>
        <v>CHAS</v>
      </c>
      <c r="C526">
        <v>2009</v>
      </c>
      <c r="D526" t="str">
        <f t="shared" si="17"/>
        <v>CHAS:2009</v>
      </c>
      <c r="E526">
        <v>90</v>
      </c>
      <c r="F526">
        <v>78.868114552999998</v>
      </c>
      <c r="G526">
        <v>9.0682623081999996</v>
      </c>
      <c r="H526">
        <v>20.396227115999999</v>
      </c>
    </row>
    <row r="527" spans="1:8" x14ac:dyDescent="0.25">
      <c r="A527" t="s">
        <v>39</v>
      </c>
      <c r="B527" t="str">
        <f t="shared" si="16"/>
        <v>CHAS</v>
      </c>
      <c r="C527">
        <v>2010</v>
      </c>
      <c r="D527" t="str">
        <f t="shared" si="17"/>
        <v>CHAS:2010</v>
      </c>
      <c r="E527">
        <v>90</v>
      </c>
      <c r="F527">
        <v>81.626030822999994</v>
      </c>
      <c r="G527">
        <v>8.6690948397999996</v>
      </c>
      <c r="H527">
        <v>20.788393766999999</v>
      </c>
    </row>
    <row r="528" spans="1:8" x14ac:dyDescent="0.25">
      <c r="A528" t="s">
        <v>39</v>
      </c>
      <c r="B528" t="str">
        <f t="shared" si="16"/>
        <v>CHAS</v>
      </c>
      <c r="C528">
        <v>2011</v>
      </c>
      <c r="D528" t="str">
        <f t="shared" si="17"/>
        <v>CHAS:2011</v>
      </c>
      <c r="E528">
        <v>90</v>
      </c>
      <c r="F528">
        <v>81.865647582999998</v>
      </c>
      <c r="G528">
        <v>9.0719045175000002</v>
      </c>
      <c r="H528">
        <v>20.74053769</v>
      </c>
    </row>
    <row r="529" spans="1:8" x14ac:dyDescent="0.25">
      <c r="A529" t="s">
        <v>39</v>
      </c>
      <c r="B529" t="str">
        <f t="shared" si="16"/>
        <v>CHAS</v>
      </c>
      <c r="C529">
        <v>2012</v>
      </c>
      <c r="D529" t="str">
        <f t="shared" si="17"/>
        <v>CHAS:2012</v>
      </c>
      <c r="E529">
        <v>90</v>
      </c>
      <c r="F529">
        <v>68.352485590000001</v>
      </c>
      <c r="G529">
        <v>8.8143016460000005</v>
      </c>
      <c r="H529">
        <v>19.052393822999999</v>
      </c>
    </row>
    <row r="530" spans="1:8" x14ac:dyDescent="0.25">
      <c r="A530" t="s">
        <v>39</v>
      </c>
      <c r="B530" t="str">
        <f t="shared" si="16"/>
        <v>CHAS</v>
      </c>
      <c r="C530">
        <v>2013</v>
      </c>
      <c r="D530" t="str">
        <f t="shared" si="17"/>
        <v>CHAS:2013</v>
      </c>
      <c r="E530">
        <v>90</v>
      </c>
      <c r="F530">
        <v>65.917128919000007</v>
      </c>
      <c r="G530">
        <v>9.4718279191000008</v>
      </c>
      <c r="H530">
        <v>18.730680803999999</v>
      </c>
    </row>
    <row r="531" spans="1:8" x14ac:dyDescent="0.25">
      <c r="A531" t="s">
        <v>39</v>
      </c>
      <c r="B531" t="str">
        <f t="shared" si="16"/>
        <v>CHAS</v>
      </c>
      <c r="C531">
        <v>2014</v>
      </c>
      <c r="D531" t="str">
        <f t="shared" si="17"/>
        <v>CHAS:2014</v>
      </c>
      <c r="E531">
        <v>90</v>
      </c>
      <c r="F531">
        <v>64.400215763999995</v>
      </c>
      <c r="G531">
        <v>8.9726574960000001</v>
      </c>
      <c r="H531">
        <v>18.48318184</v>
      </c>
    </row>
    <row r="532" spans="1:8" x14ac:dyDescent="0.25">
      <c r="A532" t="s">
        <v>39</v>
      </c>
      <c r="B532" t="str">
        <f t="shared" si="16"/>
        <v>CHAS</v>
      </c>
      <c r="C532">
        <v>2015</v>
      </c>
      <c r="D532" t="str">
        <f t="shared" si="17"/>
        <v>CHAS:2015</v>
      </c>
      <c r="E532">
        <v>90</v>
      </c>
      <c r="F532">
        <v>59.486250103000003</v>
      </c>
      <c r="G532">
        <v>8.7729908123999998</v>
      </c>
      <c r="H532">
        <v>17.640306956</v>
      </c>
    </row>
    <row r="533" spans="1:8" x14ac:dyDescent="0.25">
      <c r="A533" t="s">
        <v>39</v>
      </c>
      <c r="B533" t="str">
        <f t="shared" si="16"/>
        <v>CHAS</v>
      </c>
      <c r="C533">
        <v>2016</v>
      </c>
      <c r="D533" t="str">
        <f t="shared" si="17"/>
        <v>CHAS:2016</v>
      </c>
      <c r="E533">
        <v>90</v>
      </c>
      <c r="F533">
        <v>53.594197453</v>
      </c>
      <c r="G533">
        <v>9.0252201683000006</v>
      </c>
      <c r="H533">
        <v>16.695666798000001</v>
      </c>
    </row>
    <row r="534" spans="1:8" x14ac:dyDescent="0.25">
      <c r="A534" t="s">
        <v>39</v>
      </c>
      <c r="B534" t="str">
        <f t="shared" si="16"/>
        <v>CHAS</v>
      </c>
      <c r="C534">
        <v>2017</v>
      </c>
      <c r="D534" t="str">
        <f t="shared" si="17"/>
        <v>CHAS:2017</v>
      </c>
      <c r="E534">
        <v>90</v>
      </c>
      <c r="F534">
        <v>55.725746837000003</v>
      </c>
      <c r="G534">
        <v>9.0432780250999993</v>
      </c>
      <c r="H534">
        <v>16.969981852</v>
      </c>
    </row>
    <row r="535" spans="1:8" x14ac:dyDescent="0.25">
      <c r="A535" t="s">
        <v>332</v>
      </c>
      <c r="B535" t="str">
        <f t="shared" si="16"/>
        <v>CHER</v>
      </c>
      <c r="C535">
        <v>2003</v>
      </c>
      <c r="D535" t="str">
        <f t="shared" si="17"/>
        <v>CHER:2003</v>
      </c>
      <c r="E535">
        <v>90</v>
      </c>
      <c r="F535">
        <v>110.08592966000001</v>
      </c>
      <c r="G535">
        <v>8.0204901113999991</v>
      </c>
      <c r="H535">
        <v>23.537278193999999</v>
      </c>
    </row>
    <row r="536" spans="1:8" x14ac:dyDescent="0.25">
      <c r="A536" t="s">
        <v>332</v>
      </c>
      <c r="B536" t="str">
        <f t="shared" si="16"/>
        <v>CHER</v>
      </c>
      <c r="C536">
        <v>2004</v>
      </c>
      <c r="D536" t="str">
        <f t="shared" si="17"/>
        <v>CHER:2004</v>
      </c>
      <c r="E536">
        <v>90</v>
      </c>
      <c r="F536">
        <v>106.59980769000001</v>
      </c>
      <c r="G536">
        <v>8.6542414567999995</v>
      </c>
      <c r="H536">
        <v>23.117749986</v>
      </c>
    </row>
    <row r="537" spans="1:8" x14ac:dyDescent="0.25">
      <c r="A537" t="s">
        <v>332</v>
      </c>
      <c r="B537" t="str">
        <f t="shared" si="16"/>
        <v>CHER</v>
      </c>
      <c r="C537">
        <v>2005</v>
      </c>
      <c r="D537" t="str">
        <f t="shared" si="17"/>
        <v>CHER:2005</v>
      </c>
      <c r="E537">
        <v>90</v>
      </c>
      <c r="F537">
        <v>138.35242564999999</v>
      </c>
      <c r="G537">
        <v>8.6911293301000008</v>
      </c>
      <c r="H537">
        <v>25.330052395999999</v>
      </c>
    </row>
    <row r="538" spans="1:8" x14ac:dyDescent="0.25">
      <c r="A538" t="s">
        <v>332</v>
      </c>
      <c r="B538" t="str">
        <f t="shared" si="16"/>
        <v>CHER</v>
      </c>
      <c r="C538">
        <v>2006</v>
      </c>
      <c r="D538" t="str">
        <f t="shared" si="17"/>
        <v>CHER:2006</v>
      </c>
      <c r="E538">
        <v>90</v>
      </c>
      <c r="F538">
        <v>98.389005815000004</v>
      </c>
      <c r="G538">
        <v>8.6835169200000006</v>
      </c>
      <c r="H538">
        <v>22.350445322999999</v>
      </c>
    </row>
    <row r="539" spans="1:8" x14ac:dyDescent="0.25">
      <c r="A539" t="s">
        <v>332</v>
      </c>
      <c r="B539" t="str">
        <f t="shared" si="16"/>
        <v>CHER</v>
      </c>
      <c r="C539">
        <v>2007</v>
      </c>
      <c r="D539" t="str">
        <f t="shared" si="17"/>
        <v>CHER:2007</v>
      </c>
      <c r="E539">
        <v>90</v>
      </c>
      <c r="F539">
        <v>111.52403574</v>
      </c>
      <c r="G539">
        <v>8.9532039648000001</v>
      </c>
      <c r="H539">
        <v>23.806526155</v>
      </c>
    </row>
    <row r="540" spans="1:8" x14ac:dyDescent="0.25">
      <c r="A540" t="s">
        <v>332</v>
      </c>
      <c r="B540" t="str">
        <f t="shared" si="16"/>
        <v>CHER</v>
      </c>
      <c r="C540">
        <v>2008</v>
      </c>
      <c r="D540" t="str">
        <f t="shared" si="17"/>
        <v>CHER:2008</v>
      </c>
      <c r="E540">
        <v>90</v>
      </c>
      <c r="F540">
        <v>94.191086436000006</v>
      </c>
      <c r="G540">
        <v>8.4414403336999992</v>
      </c>
      <c r="H540">
        <v>22.105129472000002</v>
      </c>
    </row>
    <row r="541" spans="1:8" x14ac:dyDescent="0.25">
      <c r="A541" t="s">
        <v>332</v>
      </c>
      <c r="B541" t="str">
        <f t="shared" si="16"/>
        <v>CHER</v>
      </c>
      <c r="C541">
        <v>2009</v>
      </c>
      <c r="D541" t="str">
        <f t="shared" si="17"/>
        <v>CHER:2009</v>
      </c>
      <c r="E541">
        <v>90</v>
      </c>
      <c r="F541">
        <v>89.868528052000002</v>
      </c>
      <c r="G541">
        <v>8.8633133390999994</v>
      </c>
      <c r="H541">
        <v>21.630038636999998</v>
      </c>
    </row>
    <row r="542" spans="1:8" x14ac:dyDescent="0.25">
      <c r="A542" t="s">
        <v>333</v>
      </c>
      <c r="B542" t="str">
        <f t="shared" si="16"/>
        <v>CHIR</v>
      </c>
      <c r="C542">
        <v>1990</v>
      </c>
      <c r="D542" t="str">
        <f t="shared" si="17"/>
        <v>CHIR:1990</v>
      </c>
      <c r="E542">
        <v>90</v>
      </c>
      <c r="F542">
        <v>35.550377355999998</v>
      </c>
      <c r="G542">
        <v>4.8806154037000002</v>
      </c>
      <c r="H542">
        <v>12.572398854999999</v>
      </c>
    </row>
    <row r="543" spans="1:8" x14ac:dyDescent="0.25">
      <c r="A543" t="s">
        <v>333</v>
      </c>
      <c r="B543" t="str">
        <f t="shared" si="16"/>
        <v>CHIR</v>
      </c>
      <c r="C543">
        <v>1991</v>
      </c>
      <c r="D543" t="str">
        <f t="shared" si="17"/>
        <v>CHIR:1991</v>
      </c>
      <c r="E543">
        <v>90</v>
      </c>
      <c r="F543">
        <v>31.827694368</v>
      </c>
      <c r="G543">
        <v>4.3322232930000002</v>
      </c>
      <c r="H543">
        <v>11.497435569</v>
      </c>
    </row>
    <row r="544" spans="1:8" x14ac:dyDescent="0.25">
      <c r="A544" t="s">
        <v>333</v>
      </c>
      <c r="B544" t="str">
        <f t="shared" si="16"/>
        <v>CHIR</v>
      </c>
      <c r="C544">
        <v>1992</v>
      </c>
      <c r="D544" t="str">
        <f t="shared" si="17"/>
        <v>CHIR:1992</v>
      </c>
      <c r="E544">
        <v>90</v>
      </c>
      <c r="F544">
        <v>30.288860446000001</v>
      </c>
      <c r="G544">
        <v>4.3255248473999997</v>
      </c>
      <c r="H544">
        <v>10.982416502</v>
      </c>
    </row>
    <row r="545" spans="1:8" x14ac:dyDescent="0.25">
      <c r="A545" t="s">
        <v>333</v>
      </c>
      <c r="B545" t="str">
        <f t="shared" si="16"/>
        <v>CHIR</v>
      </c>
      <c r="C545">
        <v>1993</v>
      </c>
      <c r="D545" t="str">
        <f t="shared" si="17"/>
        <v>CHIR:1993</v>
      </c>
      <c r="E545">
        <v>90</v>
      </c>
      <c r="F545">
        <v>32.776592258000001</v>
      </c>
      <c r="G545">
        <v>4.6773630172000003</v>
      </c>
      <c r="H545">
        <v>11.775595091</v>
      </c>
    </row>
    <row r="546" spans="1:8" x14ac:dyDescent="0.25">
      <c r="A546" t="s">
        <v>333</v>
      </c>
      <c r="B546" t="str">
        <f t="shared" si="16"/>
        <v>CHIR</v>
      </c>
      <c r="C546">
        <v>1994</v>
      </c>
      <c r="D546" t="str">
        <f t="shared" si="17"/>
        <v>CHIR:1994</v>
      </c>
      <c r="E546">
        <v>90</v>
      </c>
      <c r="F546">
        <v>31.036464280000001</v>
      </c>
      <c r="G546">
        <v>4.1932853655000004</v>
      </c>
      <c r="H546">
        <v>11.238918682</v>
      </c>
    </row>
    <row r="547" spans="1:8" x14ac:dyDescent="0.25">
      <c r="A547" t="s">
        <v>333</v>
      </c>
      <c r="B547" t="str">
        <f t="shared" si="16"/>
        <v>CHIR</v>
      </c>
      <c r="C547">
        <v>1995</v>
      </c>
      <c r="D547" t="str">
        <f t="shared" si="17"/>
        <v>CHIR:1995</v>
      </c>
      <c r="E547">
        <v>90</v>
      </c>
      <c r="F547">
        <v>33.292190071</v>
      </c>
      <c r="G547">
        <v>3.9743493095</v>
      </c>
      <c r="H547">
        <v>11.597572689</v>
      </c>
    </row>
    <row r="548" spans="1:8" x14ac:dyDescent="0.25">
      <c r="A548" t="s">
        <v>333</v>
      </c>
      <c r="B548" t="str">
        <f t="shared" si="16"/>
        <v>CHIR</v>
      </c>
      <c r="C548">
        <v>1996</v>
      </c>
      <c r="D548" t="str">
        <f t="shared" si="17"/>
        <v>CHIR:1996</v>
      </c>
      <c r="E548">
        <v>90</v>
      </c>
      <c r="F548">
        <v>30.402439543</v>
      </c>
      <c r="G548">
        <v>4.0844315698999996</v>
      </c>
      <c r="H548">
        <v>11.025663747999999</v>
      </c>
    </row>
    <row r="549" spans="1:8" x14ac:dyDescent="0.25">
      <c r="A549" t="s">
        <v>333</v>
      </c>
      <c r="B549" t="str">
        <f t="shared" si="16"/>
        <v>CHIR</v>
      </c>
      <c r="C549">
        <v>1997</v>
      </c>
      <c r="D549" t="str">
        <f t="shared" si="17"/>
        <v>CHIR:1997</v>
      </c>
      <c r="E549">
        <v>90</v>
      </c>
      <c r="F549">
        <v>33.063577952999999</v>
      </c>
      <c r="G549">
        <v>4.3748475871999997</v>
      </c>
      <c r="H549">
        <v>11.825281579</v>
      </c>
    </row>
    <row r="550" spans="1:8" x14ac:dyDescent="0.25">
      <c r="A550" t="s">
        <v>333</v>
      </c>
      <c r="B550" t="str">
        <f t="shared" si="16"/>
        <v>CHIR</v>
      </c>
      <c r="C550">
        <v>1998</v>
      </c>
      <c r="D550" t="str">
        <f t="shared" si="17"/>
        <v>CHIR:1998</v>
      </c>
      <c r="E550">
        <v>90</v>
      </c>
      <c r="F550">
        <v>38.440984352999997</v>
      </c>
      <c r="G550">
        <v>4.7997269787999999</v>
      </c>
      <c r="H550">
        <v>13.135404236999999</v>
      </c>
    </row>
    <row r="551" spans="1:8" x14ac:dyDescent="0.25">
      <c r="A551" t="s">
        <v>333</v>
      </c>
      <c r="B551" t="str">
        <f t="shared" si="16"/>
        <v>CHIR</v>
      </c>
      <c r="C551">
        <v>1999</v>
      </c>
      <c r="D551" t="str">
        <f t="shared" si="17"/>
        <v>CHIR:1999</v>
      </c>
      <c r="E551">
        <v>90</v>
      </c>
      <c r="F551">
        <v>30.532199286000001</v>
      </c>
      <c r="G551">
        <v>4.156653479</v>
      </c>
      <c r="H551">
        <v>11.000975779999999</v>
      </c>
    </row>
    <row r="552" spans="1:8" x14ac:dyDescent="0.25">
      <c r="A552" t="s">
        <v>333</v>
      </c>
      <c r="B552" t="str">
        <f t="shared" si="16"/>
        <v>CHIR</v>
      </c>
      <c r="C552">
        <v>2000</v>
      </c>
      <c r="D552" t="str">
        <f t="shared" si="17"/>
        <v>CHIR:2000</v>
      </c>
      <c r="E552">
        <v>90</v>
      </c>
      <c r="F552">
        <v>30.627480433999999</v>
      </c>
      <c r="G552">
        <v>4.2340339098999999</v>
      </c>
      <c r="H552">
        <v>11.010058209</v>
      </c>
    </row>
    <row r="553" spans="1:8" x14ac:dyDescent="0.25">
      <c r="A553" t="s">
        <v>333</v>
      </c>
      <c r="B553" t="str">
        <f t="shared" si="16"/>
        <v>CHIR</v>
      </c>
      <c r="C553">
        <v>2001</v>
      </c>
      <c r="D553" t="str">
        <f t="shared" si="17"/>
        <v>CHIR:2001</v>
      </c>
      <c r="E553">
        <v>90</v>
      </c>
      <c r="F553">
        <v>27.686262642999999</v>
      </c>
      <c r="G553">
        <v>4.3641051769999999</v>
      </c>
      <c r="H553">
        <v>10.074798553000001</v>
      </c>
    </row>
    <row r="554" spans="1:8" x14ac:dyDescent="0.25">
      <c r="A554" t="s">
        <v>333</v>
      </c>
      <c r="B554" t="str">
        <f t="shared" si="16"/>
        <v>CHIR</v>
      </c>
      <c r="C554">
        <v>2002</v>
      </c>
      <c r="D554" t="str">
        <f t="shared" si="17"/>
        <v>CHIR:2002</v>
      </c>
      <c r="E554">
        <v>90</v>
      </c>
      <c r="F554">
        <v>31.489874107999999</v>
      </c>
      <c r="G554">
        <v>4.4517740257999998</v>
      </c>
      <c r="H554">
        <v>11.193819249000001</v>
      </c>
    </row>
    <row r="555" spans="1:8" x14ac:dyDescent="0.25">
      <c r="A555" t="s">
        <v>333</v>
      </c>
      <c r="B555" t="str">
        <f t="shared" si="16"/>
        <v>CHIR</v>
      </c>
      <c r="C555">
        <v>2003</v>
      </c>
      <c r="D555" t="str">
        <f t="shared" si="17"/>
        <v>CHIR:2003</v>
      </c>
      <c r="E555">
        <v>90</v>
      </c>
      <c r="F555">
        <v>30.046460578000001</v>
      </c>
      <c r="G555">
        <v>4.7873276357999996</v>
      </c>
      <c r="H555">
        <v>10.816653192</v>
      </c>
    </row>
    <row r="556" spans="1:8" x14ac:dyDescent="0.25">
      <c r="A556" t="s">
        <v>333</v>
      </c>
      <c r="B556" t="str">
        <f t="shared" si="16"/>
        <v>CHIR</v>
      </c>
      <c r="C556">
        <v>2004</v>
      </c>
      <c r="D556" t="str">
        <f t="shared" si="17"/>
        <v>CHIR:2004</v>
      </c>
      <c r="E556">
        <v>90</v>
      </c>
      <c r="F556">
        <v>26.053910858999998</v>
      </c>
      <c r="G556">
        <v>4.5588364454999999</v>
      </c>
      <c r="H556">
        <v>9.4015977589999995</v>
      </c>
    </row>
    <row r="557" spans="1:8" x14ac:dyDescent="0.25">
      <c r="A557" t="s">
        <v>333</v>
      </c>
      <c r="B557" t="str">
        <f t="shared" si="16"/>
        <v>CHIR</v>
      </c>
      <c r="C557">
        <v>2005</v>
      </c>
      <c r="D557" t="str">
        <f t="shared" si="17"/>
        <v>CHIR:2005</v>
      </c>
      <c r="E557">
        <v>90</v>
      </c>
      <c r="F557">
        <v>29.750124192000001</v>
      </c>
      <c r="G557">
        <v>4.6190717223000002</v>
      </c>
      <c r="H557">
        <v>10.602153502</v>
      </c>
    </row>
    <row r="558" spans="1:8" x14ac:dyDescent="0.25">
      <c r="A558" t="s">
        <v>333</v>
      </c>
      <c r="B558" t="str">
        <f t="shared" si="16"/>
        <v>CHIR</v>
      </c>
      <c r="C558">
        <v>2006</v>
      </c>
      <c r="D558" t="str">
        <f t="shared" si="17"/>
        <v>CHIR:2006</v>
      </c>
      <c r="E558">
        <v>90</v>
      </c>
      <c r="F558">
        <v>29.577561409000001</v>
      </c>
      <c r="G558">
        <v>4.6733164519999999</v>
      </c>
      <c r="H558">
        <v>10.614192928</v>
      </c>
    </row>
    <row r="559" spans="1:8" x14ac:dyDescent="0.25">
      <c r="A559" t="s">
        <v>333</v>
      </c>
      <c r="B559" t="str">
        <f t="shared" si="16"/>
        <v>CHIR</v>
      </c>
      <c r="C559">
        <v>2007</v>
      </c>
      <c r="D559" t="str">
        <f t="shared" si="17"/>
        <v>CHIR:2007</v>
      </c>
      <c r="E559">
        <v>90</v>
      </c>
      <c r="F559">
        <v>30.648211327999999</v>
      </c>
      <c r="G559">
        <v>4.9884288523000002</v>
      </c>
      <c r="H559">
        <v>10.838665761</v>
      </c>
    </row>
    <row r="560" spans="1:8" x14ac:dyDescent="0.25">
      <c r="A560" t="s">
        <v>333</v>
      </c>
      <c r="B560" t="str">
        <f t="shared" si="16"/>
        <v>CHIR</v>
      </c>
      <c r="C560">
        <v>2008</v>
      </c>
      <c r="D560" t="str">
        <f t="shared" si="17"/>
        <v>CHIR:2008</v>
      </c>
      <c r="E560">
        <v>90</v>
      </c>
      <c r="F560">
        <v>28.725075030999999</v>
      </c>
      <c r="G560">
        <v>4.8301037020999997</v>
      </c>
      <c r="H560">
        <v>10.206388896</v>
      </c>
    </row>
    <row r="561" spans="1:8" x14ac:dyDescent="0.25">
      <c r="A561" t="s">
        <v>333</v>
      </c>
      <c r="B561" t="str">
        <f t="shared" si="16"/>
        <v>CHIR</v>
      </c>
      <c r="C561">
        <v>2009</v>
      </c>
      <c r="D561" t="str">
        <f t="shared" si="17"/>
        <v>CHIR:2009</v>
      </c>
      <c r="E561">
        <v>90</v>
      </c>
      <c r="F561">
        <v>25.841830988000002</v>
      </c>
      <c r="G561">
        <v>4.6692235558000004</v>
      </c>
      <c r="H561">
        <v>9.3300861592000004</v>
      </c>
    </row>
    <row r="562" spans="1:8" x14ac:dyDescent="0.25">
      <c r="A562" t="s">
        <v>333</v>
      </c>
      <c r="B562" t="str">
        <f t="shared" si="16"/>
        <v>CHIR</v>
      </c>
      <c r="C562">
        <v>2010</v>
      </c>
      <c r="D562" t="str">
        <f t="shared" si="17"/>
        <v>CHIR:2010</v>
      </c>
      <c r="E562">
        <v>90</v>
      </c>
      <c r="F562">
        <v>26.023706239999999</v>
      </c>
      <c r="G562">
        <v>4.8523725808</v>
      </c>
      <c r="H562">
        <v>9.4526307729999992</v>
      </c>
    </row>
    <row r="563" spans="1:8" x14ac:dyDescent="0.25">
      <c r="A563" t="s">
        <v>333</v>
      </c>
      <c r="B563" t="str">
        <f t="shared" si="16"/>
        <v>CHIR</v>
      </c>
      <c r="C563">
        <v>2011</v>
      </c>
      <c r="D563" t="str">
        <f t="shared" si="17"/>
        <v>CHIR:2011</v>
      </c>
      <c r="E563">
        <v>90</v>
      </c>
      <c r="F563">
        <v>28.397316015000001</v>
      </c>
      <c r="G563">
        <v>4.9919723521000003</v>
      </c>
      <c r="H563">
        <v>10.323343234999999</v>
      </c>
    </row>
    <row r="564" spans="1:8" x14ac:dyDescent="0.25">
      <c r="A564" t="s">
        <v>333</v>
      </c>
      <c r="B564" t="str">
        <f t="shared" si="16"/>
        <v>CHIR</v>
      </c>
      <c r="C564">
        <v>2012</v>
      </c>
      <c r="D564" t="str">
        <f t="shared" si="17"/>
        <v>CHIR:2012</v>
      </c>
      <c r="E564">
        <v>90</v>
      </c>
      <c r="F564">
        <v>29.124038371000001</v>
      </c>
      <c r="G564">
        <v>4.7518708304999997</v>
      </c>
      <c r="H564">
        <v>10.621001814</v>
      </c>
    </row>
    <row r="565" spans="1:8" x14ac:dyDescent="0.25">
      <c r="A565" t="s">
        <v>333</v>
      </c>
      <c r="B565" t="str">
        <f t="shared" si="16"/>
        <v>CHIR</v>
      </c>
      <c r="C565">
        <v>2013</v>
      </c>
      <c r="D565" t="str">
        <f t="shared" si="17"/>
        <v>CHIR:2013</v>
      </c>
      <c r="E565">
        <v>90</v>
      </c>
      <c r="F565">
        <v>28.098501281000001</v>
      </c>
      <c r="G565">
        <v>4.8890296433999998</v>
      </c>
      <c r="H565">
        <v>10.201709681000001</v>
      </c>
    </row>
    <row r="566" spans="1:8" x14ac:dyDescent="0.25">
      <c r="A566" t="s">
        <v>333</v>
      </c>
      <c r="B566" t="str">
        <f t="shared" si="16"/>
        <v>CHIR</v>
      </c>
      <c r="C566">
        <v>2014</v>
      </c>
      <c r="D566" t="str">
        <f t="shared" si="17"/>
        <v>CHIR:2014</v>
      </c>
      <c r="E566">
        <v>90</v>
      </c>
      <c r="F566">
        <v>24.612809567999999</v>
      </c>
      <c r="G566">
        <v>4.4227203390999996</v>
      </c>
      <c r="H566">
        <v>8.9271890356999997</v>
      </c>
    </row>
    <row r="567" spans="1:8" x14ac:dyDescent="0.25">
      <c r="A567" t="s">
        <v>333</v>
      </c>
      <c r="B567" t="str">
        <f t="shared" si="16"/>
        <v>CHIR</v>
      </c>
      <c r="C567">
        <v>2015</v>
      </c>
      <c r="D567" t="str">
        <f t="shared" si="17"/>
        <v>CHIR:2015</v>
      </c>
      <c r="E567">
        <v>90</v>
      </c>
      <c r="F567">
        <v>26.607180258</v>
      </c>
      <c r="G567">
        <v>5.0398136854000004</v>
      </c>
      <c r="H567">
        <v>9.6904159152999991</v>
      </c>
    </row>
    <row r="568" spans="1:8" x14ac:dyDescent="0.25">
      <c r="A568" t="s">
        <v>333</v>
      </c>
      <c r="B568" t="str">
        <f t="shared" si="16"/>
        <v>CHIR</v>
      </c>
      <c r="C568">
        <v>2016</v>
      </c>
      <c r="D568" t="str">
        <f t="shared" si="17"/>
        <v>CHIR:2016</v>
      </c>
      <c r="E568">
        <v>90</v>
      </c>
      <c r="F568">
        <v>25.998001553000002</v>
      </c>
      <c r="G568">
        <v>4.8666758882999996</v>
      </c>
      <c r="H568">
        <v>9.4532264353999995</v>
      </c>
    </row>
    <row r="569" spans="1:8" x14ac:dyDescent="0.25">
      <c r="A569" t="s">
        <v>333</v>
      </c>
      <c r="B569" t="str">
        <f t="shared" si="16"/>
        <v>CHIR</v>
      </c>
      <c r="C569">
        <v>2017</v>
      </c>
      <c r="D569" t="str">
        <f t="shared" si="17"/>
        <v>CHIR:2017</v>
      </c>
      <c r="E569">
        <v>90</v>
      </c>
      <c r="F569">
        <v>26.234897174</v>
      </c>
      <c r="G569">
        <v>4.5785561149999996</v>
      </c>
      <c r="H569">
        <v>9.5881180960000005</v>
      </c>
    </row>
    <row r="570" spans="1:8" x14ac:dyDescent="0.25">
      <c r="A570" t="s">
        <v>334</v>
      </c>
      <c r="B570" t="str">
        <f t="shared" si="16"/>
        <v>CLPE</v>
      </c>
      <c r="C570">
        <v>2003</v>
      </c>
      <c r="D570" t="str">
        <f t="shared" si="17"/>
        <v>CLPE:2003</v>
      </c>
      <c r="E570">
        <v>90</v>
      </c>
      <c r="F570">
        <v>24.449355993000001</v>
      </c>
      <c r="G570">
        <v>4.7660279432000001</v>
      </c>
      <c r="H570">
        <v>8.7711372111999992</v>
      </c>
    </row>
    <row r="571" spans="1:8" x14ac:dyDescent="0.25">
      <c r="A571" t="s">
        <v>334</v>
      </c>
      <c r="B571" t="str">
        <f t="shared" si="16"/>
        <v>CLPE</v>
      </c>
      <c r="C571">
        <v>2004</v>
      </c>
      <c r="D571" t="str">
        <f t="shared" si="17"/>
        <v>CLPE:2004</v>
      </c>
      <c r="E571">
        <v>90</v>
      </c>
      <c r="F571">
        <v>23.812734611</v>
      </c>
      <c r="G571">
        <v>4.4345715543999997</v>
      </c>
      <c r="H571">
        <v>8.3815376695000001</v>
      </c>
    </row>
    <row r="572" spans="1:8" x14ac:dyDescent="0.25">
      <c r="A572" t="s">
        <v>334</v>
      </c>
      <c r="B572" t="str">
        <f t="shared" si="16"/>
        <v>CLPE</v>
      </c>
      <c r="C572">
        <v>2005</v>
      </c>
      <c r="D572" t="str">
        <f t="shared" si="17"/>
        <v>CLPE:2005</v>
      </c>
      <c r="E572">
        <v>90</v>
      </c>
      <c r="F572">
        <v>25.044176244999999</v>
      </c>
      <c r="G572">
        <v>4.5708520614000001</v>
      </c>
      <c r="H572">
        <v>8.9835955104000007</v>
      </c>
    </row>
    <row r="573" spans="1:8" x14ac:dyDescent="0.25">
      <c r="A573" t="s">
        <v>334</v>
      </c>
      <c r="B573" t="str">
        <f t="shared" si="16"/>
        <v>CLPE</v>
      </c>
      <c r="C573">
        <v>2006</v>
      </c>
      <c r="D573" t="str">
        <f t="shared" si="17"/>
        <v>CLPE:2006</v>
      </c>
      <c r="E573">
        <v>90</v>
      </c>
      <c r="F573">
        <v>23.863235025000002</v>
      </c>
      <c r="G573">
        <v>4.3184126240999996</v>
      </c>
      <c r="H573">
        <v>8.4427454401999995</v>
      </c>
    </row>
    <row r="574" spans="1:8" x14ac:dyDescent="0.25">
      <c r="A574" t="s">
        <v>334</v>
      </c>
      <c r="B574" t="str">
        <f t="shared" si="16"/>
        <v>CLPE</v>
      </c>
      <c r="C574">
        <v>2007</v>
      </c>
      <c r="D574" t="str">
        <f t="shared" si="17"/>
        <v>CLPE:2007</v>
      </c>
      <c r="E574">
        <v>90</v>
      </c>
      <c r="F574">
        <v>25.456304908</v>
      </c>
      <c r="G574">
        <v>4.5570020274000003</v>
      </c>
      <c r="H574">
        <v>9.1543989100999994</v>
      </c>
    </row>
    <row r="575" spans="1:8" x14ac:dyDescent="0.25">
      <c r="A575" t="s">
        <v>334</v>
      </c>
      <c r="B575" t="str">
        <f t="shared" si="16"/>
        <v>CLPE</v>
      </c>
      <c r="C575">
        <v>2008</v>
      </c>
      <c r="D575" t="str">
        <f t="shared" si="17"/>
        <v>CLPE:2008</v>
      </c>
      <c r="E575">
        <v>90</v>
      </c>
      <c r="F575">
        <v>23.830519361</v>
      </c>
      <c r="G575">
        <v>4.6526734135999996</v>
      </c>
      <c r="H575">
        <v>8.5217049613999993</v>
      </c>
    </row>
    <row r="576" spans="1:8" x14ac:dyDescent="0.25">
      <c r="A576" t="s">
        <v>334</v>
      </c>
      <c r="B576" t="str">
        <f t="shared" si="16"/>
        <v>CLPE</v>
      </c>
      <c r="C576">
        <v>2009</v>
      </c>
      <c r="D576" t="str">
        <f t="shared" si="17"/>
        <v>CLPE:2009</v>
      </c>
      <c r="E576">
        <v>90</v>
      </c>
      <c r="F576">
        <v>21.046487764999998</v>
      </c>
      <c r="G576">
        <v>3.9385617937999999</v>
      </c>
      <c r="H576">
        <v>7.2586481674999996</v>
      </c>
    </row>
    <row r="577" spans="1:8" x14ac:dyDescent="0.25">
      <c r="A577" t="s">
        <v>334</v>
      </c>
      <c r="B577" t="str">
        <f t="shared" si="16"/>
        <v>CLPE</v>
      </c>
      <c r="C577">
        <v>2010</v>
      </c>
      <c r="D577" t="str">
        <f t="shared" si="17"/>
        <v>CLPE:2010</v>
      </c>
      <c r="E577">
        <v>90</v>
      </c>
      <c r="F577">
        <v>20.825757354</v>
      </c>
      <c r="G577">
        <v>4.0506899792000004</v>
      </c>
      <c r="H577">
        <v>7.1090006448</v>
      </c>
    </row>
    <row r="578" spans="1:8" x14ac:dyDescent="0.25">
      <c r="A578" t="s">
        <v>334</v>
      </c>
      <c r="B578" t="str">
        <f t="shared" ref="B578:B641" si="18">LEFT(A578,4)</f>
        <v>CLPE</v>
      </c>
      <c r="C578">
        <v>2011</v>
      </c>
      <c r="D578" t="str">
        <f t="shared" ref="D578:D641" si="19">CONCATENATE(B578,":",C578)</f>
        <v>CLPE:2011</v>
      </c>
      <c r="E578">
        <v>90</v>
      </c>
      <c r="F578">
        <v>22.372319503</v>
      </c>
      <c r="G578">
        <v>4.0108647460000002</v>
      </c>
      <c r="H578">
        <v>7.5876952444999999</v>
      </c>
    </row>
    <row r="579" spans="1:8" x14ac:dyDescent="0.25">
      <c r="A579" t="s">
        <v>334</v>
      </c>
      <c r="B579" t="str">
        <f t="shared" si="18"/>
        <v>CLPE</v>
      </c>
      <c r="C579">
        <v>2012</v>
      </c>
      <c r="D579" t="str">
        <f t="shared" si="19"/>
        <v>CLPE:2012</v>
      </c>
      <c r="E579">
        <v>90</v>
      </c>
      <c r="F579">
        <v>23.430023745</v>
      </c>
      <c r="G579">
        <v>4.5578655921999998</v>
      </c>
      <c r="H579">
        <v>8.2843623844999996</v>
      </c>
    </row>
    <row r="580" spans="1:8" x14ac:dyDescent="0.25">
      <c r="A580" t="s">
        <v>334</v>
      </c>
      <c r="B580" t="str">
        <f t="shared" si="18"/>
        <v>CLPE</v>
      </c>
      <c r="C580">
        <v>2013</v>
      </c>
      <c r="D580" t="str">
        <f t="shared" si="19"/>
        <v>CLPE:2013</v>
      </c>
      <c r="E580">
        <v>90</v>
      </c>
      <c r="F580">
        <v>22.348198602</v>
      </c>
      <c r="G580">
        <v>4.3848321881999999</v>
      </c>
      <c r="H580">
        <v>7.8748861879999996</v>
      </c>
    </row>
    <row r="581" spans="1:8" x14ac:dyDescent="0.25">
      <c r="A581" t="s">
        <v>334</v>
      </c>
      <c r="B581" t="str">
        <f t="shared" si="18"/>
        <v>CLPE</v>
      </c>
      <c r="C581">
        <v>2014</v>
      </c>
      <c r="D581" t="str">
        <f t="shared" si="19"/>
        <v>CLPE:2014</v>
      </c>
      <c r="E581">
        <v>90</v>
      </c>
      <c r="F581">
        <v>19.938252653999999</v>
      </c>
      <c r="G581">
        <v>3.9133569262000001</v>
      </c>
      <c r="H581">
        <v>6.7365169434999999</v>
      </c>
    </row>
    <row r="582" spans="1:8" x14ac:dyDescent="0.25">
      <c r="A582" t="s">
        <v>335</v>
      </c>
      <c r="B582" t="str">
        <f t="shared" si="18"/>
        <v>COGO</v>
      </c>
      <c r="C582">
        <v>2002</v>
      </c>
      <c r="D582" t="str">
        <f t="shared" si="19"/>
        <v>COGO:2002</v>
      </c>
      <c r="E582">
        <v>90</v>
      </c>
      <c r="F582">
        <v>97.497634400999999</v>
      </c>
      <c r="G582">
        <v>7.6561211586000004</v>
      </c>
      <c r="H582">
        <v>21.505693804</v>
      </c>
    </row>
    <row r="583" spans="1:8" x14ac:dyDescent="0.25">
      <c r="A583" t="s">
        <v>335</v>
      </c>
      <c r="B583" t="str">
        <f t="shared" si="18"/>
        <v>COGO</v>
      </c>
      <c r="C583">
        <v>2003</v>
      </c>
      <c r="D583" t="str">
        <f t="shared" si="19"/>
        <v>COGO:2003</v>
      </c>
      <c r="E583">
        <v>90</v>
      </c>
      <c r="F583">
        <v>82.325619244999999</v>
      </c>
      <c r="G583">
        <v>7.7658591857000001</v>
      </c>
      <c r="H583">
        <v>20.669414401000001</v>
      </c>
    </row>
    <row r="584" spans="1:8" x14ac:dyDescent="0.25">
      <c r="A584" t="s">
        <v>335</v>
      </c>
      <c r="B584" t="str">
        <f t="shared" si="18"/>
        <v>COGO</v>
      </c>
      <c r="C584">
        <v>2004</v>
      </c>
      <c r="D584" t="str">
        <f t="shared" si="19"/>
        <v>COGO:2004</v>
      </c>
      <c r="E584">
        <v>90</v>
      </c>
      <c r="F584">
        <v>100.4838589</v>
      </c>
      <c r="G584">
        <v>8.1907031402000001</v>
      </c>
      <c r="H584">
        <v>22.203104996</v>
      </c>
    </row>
    <row r="585" spans="1:8" x14ac:dyDescent="0.25">
      <c r="A585" t="s">
        <v>335</v>
      </c>
      <c r="B585" t="str">
        <f t="shared" si="18"/>
        <v>COGO</v>
      </c>
      <c r="C585">
        <v>2005</v>
      </c>
      <c r="D585" t="str">
        <f t="shared" si="19"/>
        <v>COGO:2005</v>
      </c>
      <c r="E585">
        <v>90</v>
      </c>
      <c r="F585">
        <v>90.284350187000001</v>
      </c>
      <c r="G585">
        <v>8.2566898799999997</v>
      </c>
      <c r="H585">
        <v>21.212256032999999</v>
      </c>
    </row>
    <row r="586" spans="1:8" x14ac:dyDescent="0.25">
      <c r="A586" t="s">
        <v>335</v>
      </c>
      <c r="B586" t="str">
        <f t="shared" si="18"/>
        <v>COGO</v>
      </c>
      <c r="C586">
        <v>2006</v>
      </c>
      <c r="D586" t="str">
        <f t="shared" si="19"/>
        <v>COGO:2006</v>
      </c>
      <c r="E586">
        <v>90</v>
      </c>
      <c r="F586">
        <v>80.142434159999993</v>
      </c>
      <c r="G586">
        <v>8.6131265685000002</v>
      </c>
      <c r="H586">
        <v>20.291925000999999</v>
      </c>
    </row>
    <row r="587" spans="1:8" x14ac:dyDescent="0.25">
      <c r="A587" t="s">
        <v>335</v>
      </c>
      <c r="B587" t="str">
        <f t="shared" si="18"/>
        <v>COGO</v>
      </c>
      <c r="C587">
        <v>2007</v>
      </c>
      <c r="D587" t="str">
        <f t="shared" si="19"/>
        <v>COGO:2007</v>
      </c>
      <c r="E587">
        <v>90</v>
      </c>
      <c r="F587">
        <v>82.540553603000006</v>
      </c>
      <c r="G587">
        <v>8.2174931511999993</v>
      </c>
      <c r="H587">
        <v>20.422883377000002</v>
      </c>
    </row>
    <row r="588" spans="1:8" x14ac:dyDescent="0.25">
      <c r="A588" t="s">
        <v>335</v>
      </c>
      <c r="B588" t="str">
        <f t="shared" si="18"/>
        <v>COGO</v>
      </c>
      <c r="C588">
        <v>2008</v>
      </c>
      <c r="D588" t="str">
        <f t="shared" si="19"/>
        <v>COGO:2008</v>
      </c>
      <c r="E588">
        <v>90</v>
      </c>
      <c r="F588">
        <v>60.992506784</v>
      </c>
      <c r="G588">
        <v>7.9070644561999996</v>
      </c>
      <c r="H588">
        <v>17.942073010000001</v>
      </c>
    </row>
    <row r="589" spans="1:8" x14ac:dyDescent="0.25">
      <c r="A589" t="s">
        <v>335</v>
      </c>
      <c r="B589" t="str">
        <f t="shared" si="18"/>
        <v>COGO</v>
      </c>
      <c r="C589">
        <v>2009</v>
      </c>
      <c r="D589" t="str">
        <f t="shared" si="19"/>
        <v>COGO:2009</v>
      </c>
      <c r="E589">
        <v>90</v>
      </c>
      <c r="F589">
        <v>74.176152733999999</v>
      </c>
      <c r="G589">
        <v>7.3902885548999997</v>
      </c>
      <c r="H589">
        <v>19.590659894000002</v>
      </c>
    </row>
    <row r="590" spans="1:8" x14ac:dyDescent="0.25">
      <c r="A590" t="s">
        <v>43</v>
      </c>
      <c r="B590" t="str">
        <f t="shared" si="18"/>
        <v>COHU</v>
      </c>
      <c r="C590">
        <v>2001</v>
      </c>
      <c r="D590" t="str">
        <f t="shared" si="19"/>
        <v>COHU:2001</v>
      </c>
      <c r="E590">
        <v>90</v>
      </c>
      <c r="F590">
        <v>194.73667571999999</v>
      </c>
      <c r="G590">
        <v>9.5795628726000004</v>
      </c>
      <c r="H590">
        <v>29.179599541000002</v>
      </c>
    </row>
    <row r="591" spans="1:8" x14ac:dyDescent="0.25">
      <c r="A591" t="s">
        <v>43</v>
      </c>
      <c r="B591" t="str">
        <f t="shared" si="18"/>
        <v>COHU</v>
      </c>
      <c r="C591">
        <v>2002</v>
      </c>
      <c r="D591" t="str">
        <f t="shared" si="19"/>
        <v>COHU:2002</v>
      </c>
      <c r="E591">
        <v>90</v>
      </c>
      <c r="F591">
        <v>196.64154579999999</v>
      </c>
      <c r="G591">
        <v>9.0050684544999999</v>
      </c>
      <c r="H591">
        <v>28.890478759000001</v>
      </c>
    </row>
    <row r="592" spans="1:8" x14ac:dyDescent="0.25">
      <c r="A592" t="s">
        <v>43</v>
      </c>
      <c r="B592" t="str">
        <f t="shared" si="18"/>
        <v>COHU</v>
      </c>
      <c r="C592">
        <v>2003</v>
      </c>
      <c r="D592" t="str">
        <f t="shared" si="19"/>
        <v>COHU:2003</v>
      </c>
      <c r="E592">
        <v>90</v>
      </c>
      <c r="F592">
        <v>211.56894055000001</v>
      </c>
      <c r="G592">
        <v>9.6606043643999993</v>
      </c>
      <c r="H592">
        <v>29.632670573999999</v>
      </c>
    </row>
    <row r="593" spans="1:8" x14ac:dyDescent="0.25">
      <c r="A593" t="s">
        <v>43</v>
      </c>
      <c r="B593" t="str">
        <f t="shared" si="18"/>
        <v>COHU</v>
      </c>
      <c r="C593">
        <v>2004</v>
      </c>
      <c r="D593" t="str">
        <f t="shared" si="19"/>
        <v>COHU:2004</v>
      </c>
      <c r="E593">
        <v>90</v>
      </c>
      <c r="F593">
        <v>183.43070207</v>
      </c>
      <c r="G593">
        <v>9.6418184378999996</v>
      </c>
      <c r="H593">
        <v>28.778513671999999</v>
      </c>
    </row>
    <row r="594" spans="1:8" x14ac:dyDescent="0.25">
      <c r="A594" t="s">
        <v>43</v>
      </c>
      <c r="B594" t="str">
        <f t="shared" si="18"/>
        <v>COHU</v>
      </c>
      <c r="C594">
        <v>2005</v>
      </c>
      <c r="D594" t="str">
        <f t="shared" si="19"/>
        <v>COHU:2005</v>
      </c>
      <c r="E594">
        <v>90</v>
      </c>
      <c r="F594">
        <v>223.75744126000001</v>
      </c>
      <c r="G594">
        <v>9.3044576055999997</v>
      </c>
      <c r="H594">
        <v>30.208824727</v>
      </c>
    </row>
    <row r="595" spans="1:8" x14ac:dyDescent="0.25">
      <c r="A595" t="s">
        <v>43</v>
      </c>
      <c r="B595" t="str">
        <f t="shared" si="18"/>
        <v>COHU</v>
      </c>
      <c r="C595">
        <v>2007</v>
      </c>
      <c r="D595" t="str">
        <f t="shared" si="19"/>
        <v>COHU:2007</v>
      </c>
      <c r="E595">
        <v>90</v>
      </c>
      <c r="F595">
        <v>194.61199778</v>
      </c>
      <c r="G595">
        <v>10.049463254000001</v>
      </c>
      <c r="H595">
        <v>29.249354416999999</v>
      </c>
    </row>
    <row r="596" spans="1:8" x14ac:dyDescent="0.25">
      <c r="A596" t="s">
        <v>43</v>
      </c>
      <c r="B596" t="str">
        <f t="shared" si="18"/>
        <v>COHU</v>
      </c>
      <c r="C596">
        <v>2008</v>
      </c>
      <c r="D596" t="str">
        <f t="shared" si="19"/>
        <v>COHU:2008</v>
      </c>
      <c r="E596">
        <v>90</v>
      </c>
      <c r="F596">
        <v>146.58090107000001</v>
      </c>
      <c r="G596">
        <v>9.6525436250999999</v>
      </c>
      <c r="H596">
        <v>26.310341408999999</v>
      </c>
    </row>
    <row r="597" spans="1:8" x14ac:dyDescent="0.25">
      <c r="A597" t="s">
        <v>43</v>
      </c>
      <c r="B597" t="str">
        <f t="shared" si="18"/>
        <v>COHU</v>
      </c>
      <c r="C597">
        <v>2009</v>
      </c>
      <c r="D597" t="str">
        <f t="shared" si="19"/>
        <v>COHU:2009</v>
      </c>
      <c r="E597">
        <v>90</v>
      </c>
      <c r="F597">
        <v>95.010813533000004</v>
      </c>
      <c r="G597">
        <v>9.4355394231999998</v>
      </c>
      <c r="H597">
        <v>22.218919972999998</v>
      </c>
    </row>
    <row r="598" spans="1:8" x14ac:dyDescent="0.25">
      <c r="A598" t="s">
        <v>43</v>
      </c>
      <c r="B598" t="str">
        <f t="shared" si="18"/>
        <v>COHU</v>
      </c>
      <c r="C598">
        <v>2010</v>
      </c>
      <c r="D598" t="str">
        <f t="shared" si="19"/>
        <v>COHU:2010</v>
      </c>
      <c r="E598">
        <v>90</v>
      </c>
      <c r="F598">
        <v>96.555443326000002</v>
      </c>
      <c r="G598">
        <v>8.5265603543000008</v>
      </c>
      <c r="H598">
        <v>22.313139644</v>
      </c>
    </row>
    <row r="599" spans="1:8" x14ac:dyDescent="0.25">
      <c r="A599" t="s">
        <v>43</v>
      </c>
      <c r="B599" t="str">
        <f t="shared" si="18"/>
        <v>COHU</v>
      </c>
      <c r="C599">
        <v>2011</v>
      </c>
      <c r="D599" t="str">
        <f t="shared" si="19"/>
        <v>COHU:2011</v>
      </c>
      <c r="E599">
        <v>90</v>
      </c>
      <c r="F599">
        <v>94.209981725000006</v>
      </c>
      <c r="G599">
        <v>8.7677563625000001</v>
      </c>
      <c r="H599">
        <v>22.140943082</v>
      </c>
    </row>
    <row r="600" spans="1:8" x14ac:dyDescent="0.25">
      <c r="A600" t="s">
        <v>43</v>
      </c>
      <c r="B600" t="str">
        <f t="shared" si="18"/>
        <v>COHU</v>
      </c>
      <c r="C600">
        <v>2012</v>
      </c>
      <c r="D600" t="str">
        <f t="shared" si="19"/>
        <v>COHU:2012</v>
      </c>
      <c r="E600">
        <v>90</v>
      </c>
      <c r="F600">
        <v>72.022307206999997</v>
      </c>
      <c r="G600">
        <v>8.7418825296999998</v>
      </c>
      <c r="H600">
        <v>19.558814358999999</v>
      </c>
    </row>
    <row r="601" spans="1:8" x14ac:dyDescent="0.25">
      <c r="A601" t="s">
        <v>43</v>
      </c>
      <c r="B601" t="str">
        <f t="shared" si="18"/>
        <v>COHU</v>
      </c>
      <c r="C601">
        <v>2013</v>
      </c>
      <c r="D601" t="str">
        <f t="shared" si="19"/>
        <v>COHU:2013</v>
      </c>
      <c r="E601">
        <v>90</v>
      </c>
      <c r="F601">
        <v>74.542444915999994</v>
      </c>
      <c r="G601">
        <v>8.9329613156000001</v>
      </c>
      <c r="H601">
        <v>19.733070726000001</v>
      </c>
    </row>
    <row r="602" spans="1:8" x14ac:dyDescent="0.25">
      <c r="A602" t="s">
        <v>43</v>
      </c>
      <c r="B602" t="str">
        <f t="shared" si="18"/>
        <v>COHU</v>
      </c>
      <c r="C602">
        <v>2014</v>
      </c>
      <c r="D602" t="str">
        <f t="shared" si="19"/>
        <v>COHU:2014</v>
      </c>
      <c r="E602">
        <v>90</v>
      </c>
      <c r="F602">
        <v>67.490821560000001</v>
      </c>
      <c r="G602">
        <v>8.2490515466000005</v>
      </c>
      <c r="H602">
        <v>18.923022537000001</v>
      </c>
    </row>
    <row r="603" spans="1:8" x14ac:dyDescent="0.25">
      <c r="A603" t="s">
        <v>43</v>
      </c>
      <c r="B603" t="str">
        <f t="shared" si="18"/>
        <v>COHU</v>
      </c>
      <c r="C603">
        <v>2015</v>
      </c>
      <c r="D603" t="str">
        <f t="shared" si="19"/>
        <v>COHU:2015</v>
      </c>
      <c r="E603">
        <v>90</v>
      </c>
      <c r="F603">
        <v>60.062211765000001</v>
      </c>
      <c r="G603">
        <v>8.8160576053999993</v>
      </c>
      <c r="H603">
        <v>17.676425948999999</v>
      </c>
    </row>
    <row r="604" spans="1:8" x14ac:dyDescent="0.25">
      <c r="A604" t="s">
        <v>43</v>
      </c>
      <c r="B604" t="str">
        <f t="shared" si="18"/>
        <v>COHU</v>
      </c>
      <c r="C604">
        <v>2016</v>
      </c>
      <c r="D604" t="str">
        <f t="shared" si="19"/>
        <v>COHU:2016</v>
      </c>
      <c r="E604">
        <v>90</v>
      </c>
      <c r="F604">
        <v>54.745563642</v>
      </c>
      <c r="G604">
        <v>8.9450799964000005</v>
      </c>
      <c r="H604">
        <v>16.821700032999999</v>
      </c>
    </row>
    <row r="605" spans="1:8" x14ac:dyDescent="0.25">
      <c r="A605" t="s">
        <v>43</v>
      </c>
      <c r="B605" t="str">
        <f t="shared" si="18"/>
        <v>COHU</v>
      </c>
      <c r="C605">
        <v>2017</v>
      </c>
      <c r="D605" t="str">
        <f t="shared" si="19"/>
        <v>COHU:2017</v>
      </c>
      <c r="E605">
        <v>90</v>
      </c>
      <c r="F605">
        <v>60.625111937</v>
      </c>
      <c r="G605">
        <v>9.1029414194000005</v>
      </c>
      <c r="H605">
        <v>17.700979842999999</v>
      </c>
    </row>
    <row r="606" spans="1:8" x14ac:dyDescent="0.25">
      <c r="A606" t="s">
        <v>336</v>
      </c>
      <c r="B606" t="str">
        <f t="shared" si="18"/>
        <v>CORI</v>
      </c>
      <c r="C606">
        <v>1994</v>
      </c>
      <c r="D606" t="str">
        <f t="shared" si="19"/>
        <v>CORI:1994</v>
      </c>
      <c r="E606">
        <v>90</v>
      </c>
      <c r="F606">
        <v>92.160797779000006</v>
      </c>
      <c r="G606">
        <v>8.0226830018000008</v>
      </c>
      <c r="H606">
        <v>21.377368653000001</v>
      </c>
    </row>
    <row r="607" spans="1:8" x14ac:dyDescent="0.25">
      <c r="A607" t="s">
        <v>336</v>
      </c>
      <c r="B607" t="str">
        <f t="shared" si="18"/>
        <v>CORI</v>
      </c>
      <c r="C607">
        <v>1996</v>
      </c>
      <c r="D607" t="str">
        <f t="shared" si="19"/>
        <v>CORI:1996</v>
      </c>
      <c r="E607">
        <v>90</v>
      </c>
      <c r="F607">
        <v>81.654730947999994</v>
      </c>
      <c r="G607">
        <v>8.0046809249000006</v>
      </c>
      <c r="H607">
        <v>19.911321537999999</v>
      </c>
    </row>
    <row r="608" spans="1:8" x14ac:dyDescent="0.25">
      <c r="A608" t="s">
        <v>336</v>
      </c>
      <c r="B608" t="str">
        <f t="shared" si="18"/>
        <v>CORI</v>
      </c>
      <c r="C608">
        <v>1997</v>
      </c>
      <c r="D608" t="str">
        <f t="shared" si="19"/>
        <v>CORI:1997</v>
      </c>
      <c r="E608">
        <v>90</v>
      </c>
      <c r="F608">
        <v>85.027565678000002</v>
      </c>
      <c r="G608">
        <v>8.0229759043000008</v>
      </c>
      <c r="H608">
        <v>20.746902719000001</v>
      </c>
    </row>
    <row r="609" spans="1:8" x14ac:dyDescent="0.25">
      <c r="A609" t="s">
        <v>336</v>
      </c>
      <c r="B609" t="str">
        <f t="shared" si="18"/>
        <v>CORI</v>
      </c>
      <c r="C609">
        <v>1998</v>
      </c>
      <c r="D609" t="str">
        <f t="shared" si="19"/>
        <v>CORI:1998</v>
      </c>
      <c r="E609">
        <v>90</v>
      </c>
      <c r="F609">
        <v>65.066632483999996</v>
      </c>
      <c r="G609">
        <v>7.2875437933000002</v>
      </c>
      <c r="H609">
        <v>18.507858342999999</v>
      </c>
    </row>
    <row r="610" spans="1:8" x14ac:dyDescent="0.25">
      <c r="A610" t="s">
        <v>336</v>
      </c>
      <c r="B610" t="str">
        <f t="shared" si="18"/>
        <v>CORI</v>
      </c>
      <c r="C610">
        <v>1999</v>
      </c>
      <c r="D610" t="str">
        <f t="shared" si="19"/>
        <v>CORI:1999</v>
      </c>
      <c r="E610">
        <v>90</v>
      </c>
      <c r="F610">
        <v>60.104479089000002</v>
      </c>
      <c r="G610">
        <v>7.2639523284000003</v>
      </c>
      <c r="H610">
        <v>17.833873708999999</v>
      </c>
    </row>
    <row r="611" spans="1:8" x14ac:dyDescent="0.25">
      <c r="A611" t="s">
        <v>336</v>
      </c>
      <c r="B611" t="str">
        <f t="shared" si="18"/>
        <v>CORI</v>
      </c>
      <c r="C611">
        <v>2001</v>
      </c>
      <c r="D611" t="str">
        <f t="shared" si="19"/>
        <v>CORI:2001</v>
      </c>
      <c r="E611">
        <v>90</v>
      </c>
      <c r="F611">
        <v>135.67409222000001</v>
      </c>
      <c r="G611">
        <v>8.1402555085999992</v>
      </c>
      <c r="H611">
        <v>24.807852251</v>
      </c>
    </row>
    <row r="612" spans="1:8" x14ac:dyDescent="0.25">
      <c r="A612" t="s">
        <v>336</v>
      </c>
      <c r="B612" t="str">
        <f t="shared" si="18"/>
        <v>CORI</v>
      </c>
      <c r="C612">
        <v>2003</v>
      </c>
      <c r="D612" t="str">
        <f t="shared" si="19"/>
        <v>CORI:2003</v>
      </c>
      <c r="E612">
        <v>90</v>
      </c>
      <c r="F612">
        <v>101.36088823999999</v>
      </c>
      <c r="G612">
        <v>8.0794461525999992</v>
      </c>
      <c r="H612">
        <v>22.334641673</v>
      </c>
    </row>
    <row r="613" spans="1:8" x14ac:dyDescent="0.25">
      <c r="A613" t="s">
        <v>336</v>
      </c>
      <c r="B613" t="str">
        <f t="shared" si="18"/>
        <v>CORI</v>
      </c>
      <c r="C613">
        <v>2004</v>
      </c>
      <c r="D613" t="str">
        <f t="shared" si="19"/>
        <v>CORI:2004</v>
      </c>
      <c r="E613">
        <v>90</v>
      </c>
      <c r="F613">
        <v>119.84773147999999</v>
      </c>
      <c r="G613">
        <v>8.1237299111999999</v>
      </c>
      <c r="H613">
        <v>23.234626228</v>
      </c>
    </row>
    <row r="614" spans="1:8" x14ac:dyDescent="0.25">
      <c r="A614" t="s">
        <v>336</v>
      </c>
      <c r="B614" t="str">
        <f t="shared" si="18"/>
        <v>CORI</v>
      </c>
      <c r="C614">
        <v>2005</v>
      </c>
      <c r="D614" t="str">
        <f t="shared" si="19"/>
        <v>CORI:2005</v>
      </c>
      <c r="E614">
        <v>90</v>
      </c>
      <c r="F614">
        <v>116.81749560999999</v>
      </c>
      <c r="G614">
        <v>8.1878631785000007</v>
      </c>
      <c r="H614">
        <v>23.607152982999999</v>
      </c>
    </row>
    <row r="615" spans="1:8" x14ac:dyDescent="0.25">
      <c r="A615" t="s">
        <v>336</v>
      </c>
      <c r="B615" t="str">
        <f t="shared" si="18"/>
        <v>CORI</v>
      </c>
      <c r="C615">
        <v>2006</v>
      </c>
      <c r="D615" t="str">
        <f t="shared" si="19"/>
        <v>CORI:2006</v>
      </c>
      <c r="E615">
        <v>90</v>
      </c>
      <c r="F615">
        <v>89.149167250000005</v>
      </c>
      <c r="G615">
        <v>8.2668094840999995</v>
      </c>
      <c r="H615">
        <v>20.770628800000001</v>
      </c>
    </row>
    <row r="616" spans="1:8" x14ac:dyDescent="0.25">
      <c r="A616" t="s">
        <v>336</v>
      </c>
      <c r="B616" t="str">
        <f t="shared" si="18"/>
        <v>CORI</v>
      </c>
      <c r="C616">
        <v>2007</v>
      </c>
      <c r="D616" t="str">
        <f t="shared" si="19"/>
        <v>CORI:2007</v>
      </c>
      <c r="E616">
        <v>90</v>
      </c>
      <c r="F616">
        <v>106.99680103999999</v>
      </c>
      <c r="G616">
        <v>8.4768713493999996</v>
      </c>
      <c r="H616">
        <v>22.261658811</v>
      </c>
    </row>
    <row r="617" spans="1:8" x14ac:dyDescent="0.25">
      <c r="A617" t="s">
        <v>336</v>
      </c>
      <c r="B617" t="str">
        <f t="shared" si="18"/>
        <v>CORI</v>
      </c>
      <c r="C617">
        <v>2008</v>
      </c>
      <c r="D617" t="str">
        <f t="shared" si="19"/>
        <v>CORI:2008</v>
      </c>
      <c r="E617">
        <v>90</v>
      </c>
      <c r="F617">
        <v>79.724565896000001</v>
      </c>
      <c r="G617">
        <v>7.8417838325</v>
      </c>
      <c r="H617">
        <v>19.667317028999999</v>
      </c>
    </row>
    <row r="618" spans="1:8" x14ac:dyDescent="0.25">
      <c r="A618" t="s">
        <v>336</v>
      </c>
      <c r="B618" t="str">
        <f t="shared" si="18"/>
        <v>CORI</v>
      </c>
      <c r="C618">
        <v>2009</v>
      </c>
      <c r="D618" t="str">
        <f t="shared" si="19"/>
        <v>CORI:2009</v>
      </c>
      <c r="E618">
        <v>90</v>
      </c>
      <c r="F618">
        <v>95.364814437000007</v>
      </c>
      <c r="G618">
        <v>7.8825218109000001</v>
      </c>
      <c r="H618">
        <v>21.889139177000001</v>
      </c>
    </row>
    <row r="619" spans="1:8" x14ac:dyDescent="0.25">
      <c r="A619" t="s">
        <v>336</v>
      </c>
      <c r="B619" t="str">
        <f t="shared" si="18"/>
        <v>CORI</v>
      </c>
      <c r="C619">
        <v>2010</v>
      </c>
      <c r="D619" t="str">
        <f t="shared" si="19"/>
        <v>CORI:2010</v>
      </c>
      <c r="E619">
        <v>90</v>
      </c>
      <c r="F619">
        <v>93.874461585000006</v>
      </c>
      <c r="G619">
        <v>8.3098192996000009</v>
      </c>
      <c r="H619">
        <v>21.429513693000001</v>
      </c>
    </row>
    <row r="620" spans="1:8" x14ac:dyDescent="0.25">
      <c r="A620" t="s">
        <v>336</v>
      </c>
      <c r="B620" t="str">
        <f t="shared" si="18"/>
        <v>CORI</v>
      </c>
      <c r="C620">
        <v>2011</v>
      </c>
      <c r="D620" t="str">
        <f t="shared" si="19"/>
        <v>CORI:2011</v>
      </c>
      <c r="E620">
        <v>90</v>
      </c>
      <c r="F620">
        <v>65.371113778999998</v>
      </c>
      <c r="G620">
        <v>8.1718261610000003</v>
      </c>
      <c r="H620">
        <v>17.689919151000002</v>
      </c>
    </row>
    <row r="621" spans="1:8" x14ac:dyDescent="0.25">
      <c r="A621" t="s">
        <v>336</v>
      </c>
      <c r="B621" t="str">
        <f t="shared" si="18"/>
        <v>CORI</v>
      </c>
      <c r="C621">
        <v>2013</v>
      </c>
      <c r="D621" t="str">
        <f t="shared" si="19"/>
        <v>CORI:2013</v>
      </c>
      <c r="E621">
        <v>90</v>
      </c>
      <c r="F621">
        <v>109.86408957</v>
      </c>
      <c r="G621">
        <v>8.8094148787000002</v>
      </c>
      <c r="H621">
        <v>22.419569844000002</v>
      </c>
    </row>
    <row r="622" spans="1:8" x14ac:dyDescent="0.25">
      <c r="A622" t="s">
        <v>336</v>
      </c>
      <c r="B622" t="str">
        <f t="shared" si="18"/>
        <v>CORI</v>
      </c>
      <c r="C622">
        <v>2014</v>
      </c>
      <c r="D622" t="str">
        <f t="shared" si="19"/>
        <v>CORI:2014</v>
      </c>
      <c r="E622">
        <v>90</v>
      </c>
      <c r="F622">
        <v>80.827341008000005</v>
      </c>
      <c r="G622">
        <v>7.9590157222000002</v>
      </c>
      <c r="H622">
        <v>19.907968671999999</v>
      </c>
    </row>
    <row r="623" spans="1:8" x14ac:dyDescent="0.25">
      <c r="A623" t="s">
        <v>336</v>
      </c>
      <c r="B623" t="str">
        <f t="shared" si="18"/>
        <v>CORI</v>
      </c>
      <c r="C623">
        <v>2015</v>
      </c>
      <c r="D623" t="str">
        <f t="shared" si="19"/>
        <v>CORI:2015</v>
      </c>
      <c r="E623">
        <v>90</v>
      </c>
      <c r="F623">
        <v>74.429460552999998</v>
      </c>
      <c r="G623">
        <v>7.6896858927</v>
      </c>
      <c r="H623">
        <v>18.944490164000001</v>
      </c>
    </row>
    <row r="624" spans="1:8" x14ac:dyDescent="0.25">
      <c r="A624" t="s">
        <v>336</v>
      </c>
      <c r="B624" t="str">
        <f t="shared" si="18"/>
        <v>CORI</v>
      </c>
      <c r="C624">
        <v>2016</v>
      </c>
      <c r="D624" t="str">
        <f t="shared" si="19"/>
        <v>CORI:2016</v>
      </c>
      <c r="E624">
        <v>90</v>
      </c>
      <c r="F624">
        <v>86.707607359999997</v>
      </c>
      <c r="G624">
        <v>8.1135654169000002</v>
      </c>
      <c r="H624">
        <v>20.858903813000001</v>
      </c>
    </row>
    <row r="625" spans="1:8" x14ac:dyDescent="0.25">
      <c r="A625" t="s">
        <v>336</v>
      </c>
      <c r="B625" t="str">
        <f t="shared" si="18"/>
        <v>CORI</v>
      </c>
      <c r="C625">
        <v>2017</v>
      </c>
      <c r="D625" t="str">
        <f t="shared" si="19"/>
        <v>CORI:2017</v>
      </c>
      <c r="E625">
        <v>90</v>
      </c>
      <c r="F625">
        <v>109.28610482000001</v>
      </c>
      <c r="G625">
        <v>7.8050361411000004</v>
      </c>
      <c r="H625">
        <v>22.776218058000001</v>
      </c>
    </row>
    <row r="626" spans="1:8" x14ac:dyDescent="0.25">
      <c r="A626" t="s">
        <v>337</v>
      </c>
      <c r="B626" t="str">
        <f t="shared" si="18"/>
        <v>CRES</v>
      </c>
      <c r="C626">
        <v>2003</v>
      </c>
      <c r="D626" t="str">
        <f t="shared" si="19"/>
        <v>CRES:2003</v>
      </c>
      <c r="E626">
        <v>90</v>
      </c>
      <c r="F626">
        <v>62.358650949000001</v>
      </c>
      <c r="G626">
        <v>5.7428386921000003</v>
      </c>
      <c r="H626">
        <v>17.840155899999999</v>
      </c>
    </row>
    <row r="627" spans="1:8" x14ac:dyDescent="0.25">
      <c r="A627" t="s">
        <v>337</v>
      </c>
      <c r="B627" t="str">
        <f t="shared" si="18"/>
        <v>CRES</v>
      </c>
      <c r="C627">
        <v>2004</v>
      </c>
      <c r="D627" t="str">
        <f t="shared" si="19"/>
        <v>CRES:2004</v>
      </c>
      <c r="E627">
        <v>90</v>
      </c>
      <c r="F627">
        <v>55.430063691999997</v>
      </c>
      <c r="G627">
        <v>5.1052580465000004</v>
      </c>
      <c r="H627">
        <v>16.824053867</v>
      </c>
    </row>
    <row r="628" spans="1:8" x14ac:dyDescent="0.25">
      <c r="A628" t="s">
        <v>337</v>
      </c>
      <c r="B628" t="str">
        <f t="shared" si="18"/>
        <v>CRES</v>
      </c>
      <c r="C628">
        <v>2005</v>
      </c>
      <c r="D628" t="str">
        <f t="shared" si="19"/>
        <v>CRES:2005</v>
      </c>
      <c r="E628">
        <v>90</v>
      </c>
      <c r="F628">
        <v>56.283366037999997</v>
      </c>
      <c r="G628">
        <v>5.8392544611000003</v>
      </c>
      <c r="H628">
        <v>16.631953602999999</v>
      </c>
    </row>
    <row r="629" spans="1:8" x14ac:dyDescent="0.25">
      <c r="A629" t="s">
        <v>337</v>
      </c>
      <c r="B629" t="str">
        <f t="shared" si="18"/>
        <v>CRES</v>
      </c>
      <c r="C629">
        <v>2006</v>
      </c>
      <c r="D629" t="str">
        <f t="shared" si="19"/>
        <v>CRES:2006</v>
      </c>
      <c r="E629">
        <v>90</v>
      </c>
      <c r="F629">
        <v>48.446015830999997</v>
      </c>
      <c r="G629">
        <v>5.4988326311</v>
      </c>
      <c r="H629">
        <v>15.159602431</v>
      </c>
    </row>
    <row r="630" spans="1:8" x14ac:dyDescent="0.25">
      <c r="A630" t="s">
        <v>337</v>
      </c>
      <c r="B630" t="str">
        <f t="shared" si="18"/>
        <v>CRES</v>
      </c>
      <c r="C630">
        <v>2007</v>
      </c>
      <c r="D630" t="str">
        <f t="shared" si="19"/>
        <v>CRES:2007</v>
      </c>
      <c r="E630">
        <v>90</v>
      </c>
      <c r="F630">
        <v>53.201672649000002</v>
      </c>
      <c r="G630">
        <v>5.4268467676999999</v>
      </c>
      <c r="H630">
        <v>16.263931877000001</v>
      </c>
    </row>
    <row r="631" spans="1:8" x14ac:dyDescent="0.25">
      <c r="A631" t="s">
        <v>337</v>
      </c>
      <c r="B631" t="str">
        <f t="shared" si="18"/>
        <v>CRES</v>
      </c>
      <c r="C631">
        <v>2008</v>
      </c>
      <c r="D631" t="str">
        <f t="shared" si="19"/>
        <v>CRES:2008</v>
      </c>
      <c r="E631">
        <v>90</v>
      </c>
      <c r="F631">
        <v>46.552203581999997</v>
      </c>
      <c r="G631">
        <v>5.3830668480000003</v>
      </c>
      <c r="H631">
        <v>15.154937276</v>
      </c>
    </row>
    <row r="632" spans="1:8" x14ac:dyDescent="0.25">
      <c r="A632" t="s">
        <v>337</v>
      </c>
      <c r="B632" t="str">
        <f t="shared" si="18"/>
        <v>CRES</v>
      </c>
      <c r="C632">
        <v>2009</v>
      </c>
      <c r="D632" t="str">
        <f t="shared" si="19"/>
        <v>CRES:2009</v>
      </c>
      <c r="E632">
        <v>90</v>
      </c>
      <c r="F632">
        <v>50.065495634999998</v>
      </c>
      <c r="G632">
        <v>6.2918022982000004</v>
      </c>
      <c r="H632">
        <v>15.791884541</v>
      </c>
    </row>
    <row r="633" spans="1:8" x14ac:dyDescent="0.25">
      <c r="A633" t="s">
        <v>337</v>
      </c>
      <c r="B633" t="str">
        <f t="shared" si="18"/>
        <v>CRES</v>
      </c>
      <c r="C633">
        <v>2010</v>
      </c>
      <c r="D633" t="str">
        <f t="shared" si="19"/>
        <v>CRES:2010</v>
      </c>
      <c r="E633">
        <v>90</v>
      </c>
      <c r="F633">
        <v>53.407581178999997</v>
      </c>
      <c r="G633">
        <v>5.0760481043999999</v>
      </c>
      <c r="H633">
        <v>15.898524953000001</v>
      </c>
    </row>
    <row r="634" spans="1:8" x14ac:dyDescent="0.25">
      <c r="A634" t="s">
        <v>337</v>
      </c>
      <c r="B634" t="str">
        <f t="shared" si="18"/>
        <v>CRES</v>
      </c>
      <c r="C634">
        <v>2011</v>
      </c>
      <c r="D634" t="str">
        <f t="shared" si="19"/>
        <v>CRES:2011</v>
      </c>
      <c r="E634">
        <v>90</v>
      </c>
      <c r="F634">
        <v>47.370396126999999</v>
      </c>
      <c r="G634">
        <v>5.5166194677</v>
      </c>
      <c r="H634">
        <v>14.804686796</v>
      </c>
    </row>
    <row r="635" spans="1:8" x14ac:dyDescent="0.25">
      <c r="A635" t="s">
        <v>337</v>
      </c>
      <c r="B635" t="str">
        <f t="shared" si="18"/>
        <v>CRES</v>
      </c>
      <c r="C635">
        <v>2012</v>
      </c>
      <c r="D635" t="str">
        <f t="shared" si="19"/>
        <v>CRES:2012</v>
      </c>
      <c r="E635">
        <v>90</v>
      </c>
      <c r="F635">
        <v>40.609322351000003</v>
      </c>
      <c r="G635">
        <v>5.9402802294999999</v>
      </c>
      <c r="H635">
        <v>13.812395709</v>
      </c>
    </row>
    <row r="636" spans="1:8" x14ac:dyDescent="0.25">
      <c r="A636" t="s">
        <v>337</v>
      </c>
      <c r="B636" t="str">
        <f t="shared" si="18"/>
        <v>CRES</v>
      </c>
      <c r="C636">
        <v>2013</v>
      </c>
      <c r="D636" t="str">
        <f t="shared" si="19"/>
        <v>CRES:2013</v>
      </c>
      <c r="E636">
        <v>90</v>
      </c>
      <c r="F636">
        <v>40.935803153999998</v>
      </c>
      <c r="G636">
        <v>5.6267759408</v>
      </c>
      <c r="H636">
        <v>13.600201536</v>
      </c>
    </row>
    <row r="637" spans="1:8" x14ac:dyDescent="0.25">
      <c r="A637" t="s">
        <v>337</v>
      </c>
      <c r="B637" t="str">
        <f t="shared" si="18"/>
        <v>CRES</v>
      </c>
      <c r="C637">
        <v>2014</v>
      </c>
      <c r="D637" t="str">
        <f t="shared" si="19"/>
        <v>CRES:2014</v>
      </c>
      <c r="E637">
        <v>90</v>
      </c>
      <c r="F637">
        <v>50.265206669999998</v>
      </c>
      <c r="G637">
        <v>5.8616522694000004</v>
      </c>
      <c r="H637">
        <v>15.494063718</v>
      </c>
    </row>
    <row r="638" spans="1:8" x14ac:dyDescent="0.25">
      <c r="A638" t="s">
        <v>337</v>
      </c>
      <c r="B638" t="str">
        <f t="shared" si="18"/>
        <v>CRES</v>
      </c>
      <c r="C638">
        <v>2015</v>
      </c>
      <c r="D638" t="str">
        <f t="shared" si="19"/>
        <v>CRES:2015</v>
      </c>
      <c r="E638">
        <v>90</v>
      </c>
      <c r="F638">
        <v>36.635123524000001</v>
      </c>
      <c r="G638">
        <v>5.2672864972999998</v>
      </c>
      <c r="H638">
        <v>12.664042051999999</v>
      </c>
    </row>
    <row r="639" spans="1:8" x14ac:dyDescent="0.25">
      <c r="A639" t="s">
        <v>338</v>
      </c>
      <c r="B639" t="str">
        <f t="shared" si="18"/>
        <v>CRLA</v>
      </c>
      <c r="C639">
        <v>1992</v>
      </c>
      <c r="D639" t="str">
        <f t="shared" si="19"/>
        <v>CRLA:1992</v>
      </c>
      <c r="E639">
        <v>90</v>
      </c>
      <c r="F639">
        <v>31.823613583</v>
      </c>
      <c r="G639">
        <v>5.0003157143000001</v>
      </c>
      <c r="H639">
        <v>11.133913870000001</v>
      </c>
    </row>
    <row r="640" spans="1:8" x14ac:dyDescent="0.25">
      <c r="A640" t="s">
        <v>338</v>
      </c>
      <c r="B640" t="str">
        <f t="shared" si="18"/>
        <v>CRLA</v>
      </c>
      <c r="C640">
        <v>1993</v>
      </c>
      <c r="D640" t="str">
        <f t="shared" si="19"/>
        <v>CRLA:1993</v>
      </c>
      <c r="E640">
        <v>90</v>
      </c>
      <c r="F640">
        <v>34.937324599</v>
      </c>
      <c r="G640">
        <v>5.4471632338999996</v>
      </c>
      <c r="H640">
        <v>11.743937624999999</v>
      </c>
    </row>
    <row r="641" spans="1:8" x14ac:dyDescent="0.25">
      <c r="A641" t="s">
        <v>338</v>
      </c>
      <c r="B641" t="str">
        <f t="shared" si="18"/>
        <v>CRLA</v>
      </c>
      <c r="C641">
        <v>1995</v>
      </c>
      <c r="D641" t="str">
        <f t="shared" si="19"/>
        <v>CRLA:1995</v>
      </c>
      <c r="E641">
        <v>90</v>
      </c>
      <c r="F641">
        <v>28.372103492000001</v>
      </c>
      <c r="G641">
        <v>5.3139036086999996</v>
      </c>
      <c r="H641">
        <v>10.210024886999999</v>
      </c>
    </row>
    <row r="642" spans="1:8" x14ac:dyDescent="0.25">
      <c r="A642" t="s">
        <v>338</v>
      </c>
      <c r="B642" t="str">
        <f t="shared" ref="B642:B705" si="20">LEFT(A642,4)</f>
        <v>CRLA</v>
      </c>
      <c r="C642">
        <v>1996</v>
      </c>
      <c r="D642" t="str">
        <f t="shared" ref="D642:D705" si="21">CONCATENATE(B642,":",C642)</f>
        <v>CRLA:1996</v>
      </c>
      <c r="E642">
        <v>90</v>
      </c>
      <c r="F642">
        <v>25.424224463000002</v>
      </c>
      <c r="G642">
        <v>4.2672593587999996</v>
      </c>
      <c r="H642">
        <v>9.0910477279999995</v>
      </c>
    </row>
    <row r="643" spans="1:8" x14ac:dyDescent="0.25">
      <c r="A643" t="s">
        <v>338</v>
      </c>
      <c r="B643" t="str">
        <f t="shared" si="20"/>
        <v>CRLA</v>
      </c>
      <c r="C643">
        <v>1997</v>
      </c>
      <c r="D643" t="str">
        <f t="shared" si="21"/>
        <v>CRLA:1997</v>
      </c>
      <c r="E643">
        <v>90</v>
      </c>
      <c r="F643">
        <v>25.836143758999999</v>
      </c>
      <c r="G643">
        <v>4.7988601761999998</v>
      </c>
      <c r="H643">
        <v>9.3356898654999991</v>
      </c>
    </row>
    <row r="644" spans="1:8" x14ac:dyDescent="0.25">
      <c r="A644" t="s">
        <v>338</v>
      </c>
      <c r="B644" t="str">
        <f t="shared" si="20"/>
        <v>CRLA</v>
      </c>
      <c r="C644">
        <v>1998</v>
      </c>
      <c r="D644" t="str">
        <f t="shared" si="21"/>
        <v>CRLA:1998</v>
      </c>
      <c r="E644">
        <v>90</v>
      </c>
      <c r="F644">
        <v>26.846541498000001</v>
      </c>
      <c r="G644">
        <v>4.9870725672000003</v>
      </c>
      <c r="H644">
        <v>9.7970800439999994</v>
      </c>
    </row>
    <row r="645" spans="1:8" x14ac:dyDescent="0.25">
      <c r="A645" t="s">
        <v>338</v>
      </c>
      <c r="B645" t="str">
        <f t="shared" si="20"/>
        <v>CRLA</v>
      </c>
      <c r="C645">
        <v>1999</v>
      </c>
      <c r="D645" t="str">
        <f t="shared" si="21"/>
        <v>CRLA:1999</v>
      </c>
      <c r="E645">
        <v>90</v>
      </c>
      <c r="F645">
        <v>23.144367328000001</v>
      </c>
      <c r="G645">
        <v>4.4045744521000003</v>
      </c>
      <c r="H645">
        <v>8.2545978404000007</v>
      </c>
    </row>
    <row r="646" spans="1:8" x14ac:dyDescent="0.25">
      <c r="A646" t="s">
        <v>338</v>
      </c>
      <c r="B646" t="str">
        <f t="shared" si="20"/>
        <v>CRLA</v>
      </c>
      <c r="C646">
        <v>2002</v>
      </c>
      <c r="D646" t="str">
        <f t="shared" si="21"/>
        <v>CRLA:2002</v>
      </c>
      <c r="E646">
        <v>90</v>
      </c>
      <c r="F646">
        <v>26.239267558000002</v>
      </c>
      <c r="G646">
        <v>4.8118398689999999</v>
      </c>
      <c r="H646">
        <v>9.3569061896000001</v>
      </c>
    </row>
    <row r="647" spans="1:8" x14ac:dyDescent="0.25">
      <c r="A647" t="s">
        <v>338</v>
      </c>
      <c r="B647" t="str">
        <f t="shared" si="20"/>
        <v>CRLA</v>
      </c>
      <c r="C647">
        <v>2003</v>
      </c>
      <c r="D647" t="str">
        <f t="shared" si="21"/>
        <v>CRLA:2003</v>
      </c>
      <c r="E647">
        <v>90</v>
      </c>
      <c r="F647">
        <v>25.780114342000001</v>
      </c>
      <c r="G647">
        <v>5.0603665342999999</v>
      </c>
      <c r="H647">
        <v>9.2846190385000007</v>
      </c>
    </row>
    <row r="648" spans="1:8" x14ac:dyDescent="0.25">
      <c r="A648" t="s">
        <v>338</v>
      </c>
      <c r="B648" t="str">
        <f t="shared" si="20"/>
        <v>CRLA</v>
      </c>
      <c r="C648">
        <v>2004</v>
      </c>
      <c r="D648" t="str">
        <f t="shared" si="21"/>
        <v>CRLA:2004</v>
      </c>
      <c r="E648">
        <v>90</v>
      </c>
      <c r="F648">
        <v>26.298501963</v>
      </c>
      <c r="G648">
        <v>5.0866631480000004</v>
      </c>
      <c r="H648">
        <v>9.4275593444000005</v>
      </c>
    </row>
    <row r="649" spans="1:8" x14ac:dyDescent="0.25">
      <c r="A649" t="s">
        <v>338</v>
      </c>
      <c r="B649" t="str">
        <f t="shared" si="20"/>
        <v>CRLA</v>
      </c>
      <c r="C649">
        <v>2005</v>
      </c>
      <c r="D649" t="str">
        <f t="shared" si="21"/>
        <v>CRLA:2005</v>
      </c>
      <c r="E649">
        <v>90</v>
      </c>
      <c r="F649">
        <v>25.481568831000001</v>
      </c>
      <c r="G649">
        <v>4.8496758223</v>
      </c>
      <c r="H649">
        <v>9.0498096003999997</v>
      </c>
    </row>
    <row r="650" spans="1:8" x14ac:dyDescent="0.25">
      <c r="A650" t="s">
        <v>338</v>
      </c>
      <c r="B650" t="str">
        <f t="shared" si="20"/>
        <v>CRLA</v>
      </c>
      <c r="C650">
        <v>2006</v>
      </c>
      <c r="D650" t="str">
        <f t="shared" si="21"/>
        <v>CRLA:2006</v>
      </c>
      <c r="E650">
        <v>90</v>
      </c>
      <c r="F650">
        <v>26.738901974000001</v>
      </c>
      <c r="G650">
        <v>5.0841773480999999</v>
      </c>
      <c r="H650">
        <v>9.5961738440000008</v>
      </c>
    </row>
    <row r="651" spans="1:8" x14ac:dyDescent="0.25">
      <c r="A651" t="s">
        <v>338</v>
      </c>
      <c r="B651" t="str">
        <f t="shared" si="20"/>
        <v>CRLA</v>
      </c>
      <c r="C651">
        <v>2007</v>
      </c>
      <c r="D651" t="str">
        <f t="shared" si="21"/>
        <v>CRLA:2007</v>
      </c>
      <c r="E651">
        <v>90</v>
      </c>
      <c r="F651">
        <v>26.494463211999999</v>
      </c>
      <c r="G651">
        <v>5.2654985876999998</v>
      </c>
      <c r="H651">
        <v>9.4087441259000002</v>
      </c>
    </row>
    <row r="652" spans="1:8" x14ac:dyDescent="0.25">
      <c r="A652" t="s">
        <v>338</v>
      </c>
      <c r="B652" t="str">
        <f t="shared" si="20"/>
        <v>CRLA</v>
      </c>
      <c r="C652">
        <v>2008</v>
      </c>
      <c r="D652" t="str">
        <f t="shared" si="21"/>
        <v>CRLA:2008</v>
      </c>
      <c r="E652">
        <v>90</v>
      </c>
      <c r="F652">
        <v>27.854204173999999</v>
      </c>
      <c r="G652">
        <v>4.7091225606</v>
      </c>
      <c r="H652">
        <v>9.8493086452000007</v>
      </c>
    </row>
    <row r="653" spans="1:8" x14ac:dyDescent="0.25">
      <c r="A653" t="s">
        <v>338</v>
      </c>
      <c r="B653" t="str">
        <f t="shared" si="20"/>
        <v>CRLA</v>
      </c>
      <c r="C653">
        <v>2009</v>
      </c>
      <c r="D653" t="str">
        <f t="shared" si="21"/>
        <v>CRLA:2009</v>
      </c>
      <c r="E653">
        <v>90</v>
      </c>
      <c r="F653">
        <v>26.078246446000001</v>
      </c>
      <c r="G653">
        <v>5.2793630703999996</v>
      </c>
      <c r="H653">
        <v>9.4193345626999996</v>
      </c>
    </row>
    <row r="654" spans="1:8" x14ac:dyDescent="0.25">
      <c r="A654" t="s">
        <v>338</v>
      </c>
      <c r="B654" t="str">
        <f t="shared" si="20"/>
        <v>CRLA</v>
      </c>
      <c r="C654">
        <v>2010</v>
      </c>
      <c r="D654" t="str">
        <f t="shared" si="21"/>
        <v>CRLA:2010</v>
      </c>
      <c r="E654">
        <v>90</v>
      </c>
      <c r="F654">
        <v>24.332387091000001</v>
      </c>
      <c r="G654">
        <v>5.1495433578999998</v>
      </c>
      <c r="H654">
        <v>8.5790804954999995</v>
      </c>
    </row>
    <row r="655" spans="1:8" x14ac:dyDescent="0.25">
      <c r="A655" t="s">
        <v>338</v>
      </c>
      <c r="B655" t="str">
        <f t="shared" si="20"/>
        <v>CRLA</v>
      </c>
      <c r="C655">
        <v>2011</v>
      </c>
      <c r="D655" t="str">
        <f t="shared" si="21"/>
        <v>CRLA:2011</v>
      </c>
      <c r="E655">
        <v>90</v>
      </c>
      <c r="F655">
        <v>22.806202380999999</v>
      </c>
      <c r="G655">
        <v>3.9582081216999998</v>
      </c>
      <c r="H655">
        <v>7.8892425594000004</v>
      </c>
    </row>
    <row r="656" spans="1:8" x14ac:dyDescent="0.25">
      <c r="A656" t="s">
        <v>338</v>
      </c>
      <c r="B656" t="str">
        <f t="shared" si="20"/>
        <v>CRLA</v>
      </c>
      <c r="C656">
        <v>2012</v>
      </c>
      <c r="D656" t="str">
        <f t="shared" si="21"/>
        <v>CRLA:2012</v>
      </c>
      <c r="E656">
        <v>90</v>
      </c>
      <c r="F656">
        <v>27.525383863999998</v>
      </c>
      <c r="G656">
        <v>5.5016313129999999</v>
      </c>
      <c r="H656">
        <v>9.4577237446000009</v>
      </c>
    </row>
    <row r="657" spans="1:8" x14ac:dyDescent="0.25">
      <c r="A657" t="s">
        <v>338</v>
      </c>
      <c r="B657" t="str">
        <f t="shared" si="20"/>
        <v>CRLA</v>
      </c>
      <c r="C657">
        <v>2013</v>
      </c>
      <c r="D657" t="str">
        <f t="shared" si="21"/>
        <v>CRLA:2013</v>
      </c>
      <c r="E657">
        <v>90</v>
      </c>
      <c r="F657">
        <v>21.513116618000002</v>
      </c>
      <c r="G657">
        <v>4.3373538893000001</v>
      </c>
      <c r="H657">
        <v>7.3835151932</v>
      </c>
    </row>
    <row r="658" spans="1:8" x14ac:dyDescent="0.25">
      <c r="A658" t="s">
        <v>338</v>
      </c>
      <c r="B658" t="str">
        <f t="shared" si="20"/>
        <v>CRLA</v>
      </c>
      <c r="C658">
        <v>2014</v>
      </c>
      <c r="D658" t="str">
        <f t="shared" si="21"/>
        <v>CRLA:2014</v>
      </c>
      <c r="E658">
        <v>90</v>
      </c>
      <c r="F658">
        <v>23.318476476000001</v>
      </c>
      <c r="G658">
        <v>4.9405507552000003</v>
      </c>
      <c r="H658">
        <v>8.1702538690999997</v>
      </c>
    </row>
    <row r="659" spans="1:8" x14ac:dyDescent="0.25">
      <c r="A659" t="s">
        <v>338</v>
      </c>
      <c r="B659" t="str">
        <f t="shared" si="20"/>
        <v>CRLA</v>
      </c>
      <c r="C659">
        <v>2015</v>
      </c>
      <c r="D659" t="str">
        <f t="shared" si="21"/>
        <v>CRLA:2015</v>
      </c>
      <c r="E659">
        <v>90</v>
      </c>
      <c r="F659">
        <v>25.757369492999999</v>
      </c>
      <c r="G659">
        <v>5.0866820932000003</v>
      </c>
      <c r="H659">
        <v>8.8870384644999998</v>
      </c>
    </row>
    <row r="660" spans="1:8" x14ac:dyDescent="0.25">
      <c r="A660" t="s">
        <v>338</v>
      </c>
      <c r="B660" t="str">
        <f t="shared" si="20"/>
        <v>CRLA</v>
      </c>
      <c r="C660">
        <v>2016</v>
      </c>
      <c r="D660" t="str">
        <f t="shared" si="21"/>
        <v>CRLA:2016</v>
      </c>
      <c r="E660">
        <v>90</v>
      </c>
      <c r="F660">
        <v>22.653459355999999</v>
      </c>
      <c r="G660">
        <v>5.4456056939000002</v>
      </c>
      <c r="H660">
        <v>8.0488304228000001</v>
      </c>
    </row>
    <row r="661" spans="1:8" x14ac:dyDescent="0.25">
      <c r="A661" t="s">
        <v>338</v>
      </c>
      <c r="B661" t="str">
        <f t="shared" si="20"/>
        <v>CRLA</v>
      </c>
      <c r="C661">
        <v>2017</v>
      </c>
      <c r="D661" t="str">
        <f t="shared" si="21"/>
        <v>CRLA:2017</v>
      </c>
      <c r="E661">
        <v>90</v>
      </c>
      <c r="F661">
        <v>22.166278535</v>
      </c>
      <c r="G661">
        <v>4.5971745231999996</v>
      </c>
      <c r="H661">
        <v>7.8560875821999998</v>
      </c>
    </row>
    <row r="662" spans="1:8" x14ac:dyDescent="0.25">
      <c r="A662" t="s">
        <v>339</v>
      </c>
      <c r="B662" t="str">
        <f t="shared" si="20"/>
        <v>CRMO</v>
      </c>
      <c r="C662">
        <v>2001</v>
      </c>
      <c r="D662" t="str">
        <f t="shared" si="21"/>
        <v>CRMO:2001</v>
      </c>
      <c r="E662">
        <v>90</v>
      </c>
      <c r="F662">
        <v>40.32900858</v>
      </c>
      <c r="G662">
        <v>4.7722157301000001</v>
      </c>
      <c r="H662">
        <v>13.248890608</v>
      </c>
    </row>
    <row r="663" spans="1:8" x14ac:dyDescent="0.25">
      <c r="A663" t="s">
        <v>339</v>
      </c>
      <c r="B663" t="str">
        <f t="shared" si="20"/>
        <v>CRMO</v>
      </c>
      <c r="C663">
        <v>2002</v>
      </c>
      <c r="D663" t="str">
        <f t="shared" si="21"/>
        <v>CRMO:2002</v>
      </c>
      <c r="E663">
        <v>90</v>
      </c>
      <c r="F663">
        <v>37.500949423999998</v>
      </c>
      <c r="G663">
        <v>4.7096827995000003</v>
      </c>
      <c r="H663">
        <v>12.893542452</v>
      </c>
    </row>
    <row r="664" spans="1:8" x14ac:dyDescent="0.25">
      <c r="A664" t="s">
        <v>339</v>
      </c>
      <c r="B664" t="str">
        <f t="shared" si="20"/>
        <v>CRMO</v>
      </c>
      <c r="C664">
        <v>2003</v>
      </c>
      <c r="D664" t="str">
        <f t="shared" si="21"/>
        <v>CRMO:2003</v>
      </c>
      <c r="E664">
        <v>90</v>
      </c>
      <c r="F664">
        <v>29.101294798000001</v>
      </c>
      <c r="G664">
        <v>4.8867398661000001</v>
      </c>
      <c r="H664">
        <v>10.199754554</v>
      </c>
    </row>
    <row r="665" spans="1:8" x14ac:dyDescent="0.25">
      <c r="A665" t="s">
        <v>339</v>
      </c>
      <c r="B665" t="str">
        <f t="shared" si="20"/>
        <v>CRMO</v>
      </c>
      <c r="C665">
        <v>2004</v>
      </c>
      <c r="D665" t="str">
        <f t="shared" si="21"/>
        <v>CRMO:2004</v>
      </c>
      <c r="E665">
        <v>90</v>
      </c>
      <c r="F665">
        <v>32.128678549999997</v>
      </c>
      <c r="G665">
        <v>4.6684501066999999</v>
      </c>
      <c r="H665">
        <v>11.291654479</v>
      </c>
    </row>
    <row r="666" spans="1:8" x14ac:dyDescent="0.25">
      <c r="A666" t="s">
        <v>339</v>
      </c>
      <c r="B666" t="str">
        <f t="shared" si="20"/>
        <v>CRMO</v>
      </c>
      <c r="C666">
        <v>2005</v>
      </c>
      <c r="D666" t="str">
        <f t="shared" si="21"/>
        <v>CRMO:2005</v>
      </c>
      <c r="E666">
        <v>90</v>
      </c>
      <c r="F666">
        <v>33.749253490000001</v>
      </c>
      <c r="G666">
        <v>4.9777941210999996</v>
      </c>
      <c r="H666">
        <v>11.667177800999999</v>
      </c>
    </row>
    <row r="667" spans="1:8" x14ac:dyDescent="0.25">
      <c r="A667" t="s">
        <v>339</v>
      </c>
      <c r="B667" t="str">
        <f t="shared" si="20"/>
        <v>CRMO</v>
      </c>
      <c r="C667">
        <v>2006</v>
      </c>
      <c r="D667" t="str">
        <f t="shared" si="21"/>
        <v>CRMO:2006</v>
      </c>
      <c r="E667">
        <v>90</v>
      </c>
      <c r="F667">
        <v>32.896936400999998</v>
      </c>
      <c r="G667">
        <v>5.0410752205999998</v>
      </c>
      <c r="H667">
        <v>11.608597054000001</v>
      </c>
    </row>
    <row r="668" spans="1:8" x14ac:dyDescent="0.25">
      <c r="A668" t="s">
        <v>339</v>
      </c>
      <c r="B668" t="str">
        <f t="shared" si="20"/>
        <v>CRMO</v>
      </c>
      <c r="C668">
        <v>2007</v>
      </c>
      <c r="D668" t="str">
        <f t="shared" si="21"/>
        <v>CRMO:2007</v>
      </c>
      <c r="E668">
        <v>90</v>
      </c>
      <c r="F668">
        <v>33.238646735000003</v>
      </c>
      <c r="G668">
        <v>5.1475533819999999</v>
      </c>
      <c r="H668">
        <v>11.642083838</v>
      </c>
    </row>
    <row r="669" spans="1:8" x14ac:dyDescent="0.25">
      <c r="A669" t="s">
        <v>339</v>
      </c>
      <c r="B669" t="str">
        <f t="shared" si="20"/>
        <v>CRMO</v>
      </c>
      <c r="C669">
        <v>2008</v>
      </c>
      <c r="D669" t="str">
        <f t="shared" si="21"/>
        <v>CRMO:2008</v>
      </c>
      <c r="E669">
        <v>90</v>
      </c>
      <c r="F669">
        <v>30.485634082000001</v>
      </c>
      <c r="G669">
        <v>5.0844541230000004</v>
      </c>
      <c r="H669">
        <v>10.889220948</v>
      </c>
    </row>
    <row r="670" spans="1:8" x14ac:dyDescent="0.25">
      <c r="A670" t="s">
        <v>339</v>
      </c>
      <c r="B670" t="str">
        <f t="shared" si="20"/>
        <v>CRMO</v>
      </c>
      <c r="C670">
        <v>2009</v>
      </c>
      <c r="D670" t="str">
        <f t="shared" si="21"/>
        <v>CRMO:2009</v>
      </c>
      <c r="E670">
        <v>90</v>
      </c>
      <c r="F670">
        <v>27.901589273999999</v>
      </c>
      <c r="G670">
        <v>4.4810462732999996</v>
      </c>
      <c r="H670">
        <v>9.9716025501000001</v>
      </c>
    </row>
    <row r="671" spans="1:8" x14ac:dyDescent="0.25">
      <c r="A671" t="s">
        <v>339</v>
      </c>
      <c r="B671" t="str">
        <f t="shared" si="20"/>
        <v>CRMO</v>
      </c>
      <c r="C671">
        <v>2010</v>
      </c>
      <c r="D671" t="str">
        <f t="shared" si="21"/>
        <v>CRMO:2010</v>
      </c>
      <c r="E671">
        <v>90</v>
      </c>
      <c r="F671">
        <v>26.184467317999999</v>
      </c>
      <c r="G671">
        <v>4.7621353068000003</v>
      </c>
      <c r="H671">
        <v>9.4244683906999995</v>
      </c>
    </row>
    <row r="672" spans="1:8" x14ac:dyDescent="0.25">
      <c r="A672" t="s">
        <v>339</v>
      </c>
      <c r="B672" t="str">
        <f t="shared" si="20"/>
        <v>CRMO</v>
      </c>
      <c r="C672">
        <v>2011</v>
      </c>
      <c r="D672" t="str">
        <f t="shared" si="21"/>
        <v>CRMO:2011</v>
      </c>
      <c r="E672">
        <v>90</v>
      </c>
      <c r="F672">
        <v>36.500566814000003</v>
      </c>
      <c r="G672">
        <v>5.3104298840000004</v>
      </c>
      <c r="H672">
        <v>12.159230545</v>
      </c>
    </row>
    <row r="673" spans="1:8" x14ac:dyDescent="0.25">
      <c r="A673" t="s">
        <v>339</v>
      </c>
      <c r="B673" t="str">
        <f t="shared" si="20"/>
        <v>CRMO</v>
      </c>
      <c r="C673">
        <v>2012</v>
      </c>
      <c r="D673" t="str">
        <f t="shared" si="21"/>
        <v>CRMO:2012</v>
      </c>
      <c r="E673">
        <v>90</v>
      </c>
      <c r="F673">
        <v>25.385902951999999</v>
      </c>
      <c r="G673">
        <v>5.0843288857999998</v>
      </c>
      <c r="H673">
        <v>9.0706502900999997</v>
      </c>
    </row>
    <row r="674" spans="1:8" x14ac:dyDescent="0.25">
      <c r="A674" t="s">
        <v>339</v>
      </c>
      <c r="B674" t="str">
        <f t="shared" si="20"/>
        <v>CRMO</v>
      </c>
      <c r="C674">
        <v>2013</v>
      </c>
      <c r="D674" t="str">
        <f t="shared" si="21"/>
        <v>CRMO:2013</v>
      </c>
      <c r="E674">
        <v>90</v>
      </c>
      <c r="F674">
        <v>33.654514632999998</v>
      </c>
      <c r="G674">
        <v>4.8728919111</v>
      </c>
      <c r="H674">
        <v>11.552623534</v>
      </c>
    </row>
    <row r="675" spans="1:8" x14ac:dyDescent="0.25">
      <c r="A675" t="s">
        <v>339</v>
      </c>
      <c r="B675" t="str">
        <f t="shared" si="20"/>
        <v>CRMO</v>
      </c>
      <c r="C675">
        <v>2014</v>
      </c>
      <c r="D675" t="str">
        <f t="shared" si="21"/>
        <v>CRMO:2014</v>
      </c>
      <c r="E675">
        <v>90</v>
      </c>
      <c r="F675">
        <v>26.820144281000001</v>
      </c>
      <c r="G675">
        <v>5.2729221370000001</v>
      </c>
      <c r="H675">
        <v>9.4806387067000006</v>
      </c>
    </row>
    <row r="676" spans="1:8" x14ac:dyDescent="0.25">
      <c r="A676" t="s">
        <v>339</v>
      </c>
      <c r="B676" t="str">
        <f t="shared" si="20"/>
        <v>CRMO</v>
      </c>
      <c r="C676">
        <v>2015</v>
      </c>
      <c r="D676" t="str">
        <f t="shared" si="21"/>
        <v>CRMO:2015</v>
      </c>
      <c r="E676">
        <v>90</v>
      </c>
      <c r="F676">
        <v>22.835338115999999</v>
      </c>
      <c r="G676">
        <v>5.1244787883000003</v>
      </c>
      <c r="H676">
        <v>8.0773815557000006</v>
      </c>
    </row>
    <row r="677" spans="1:8" x14ac:dyDescent="0.25">
      <c r="A677" t="s">
        <v>339</v>
      </c>
      <c r="B677" t="str">
        <f t="shared" si="20"/>
        <v>CRMO</v>
      </c>
      <c r="C677">
        <v>2016</v>
      </c>
      <c r="D677" t="str">
        <f t="shared" si="21"/>
        <v>CRMO:2016</v>
      </c>
      <c r="E677">
        <v>90</v>
      </c>
      <c r="F677">
        <v>23.265250605999999</v>
      </c>
      <c r="G677">
        <v>5.1409655691999996</v>
      </c>
      <c r="H677">
        <v>8.2123288594999995</v>
      </c>
    </row>
    <row r="678" spans="1:8" x14ac:dyDescent="0.25">
      <c r="A678" t="s">
        <v>339</v>
      </c>
      <c r="B678" t="str">
        <f t="shared" si="20"/>
        <v>CRMO</v>
      </c>
      <c r="C678">
        <v>2017</v>
      </c>
      <c r="D678" t="str">
        <f t="shared" si="21"/>
        <v>CRMO:2017</v>
      </c>
      <c r="E678">
        <v>90</v>
      </c>
      <c r="F678">
        <v>24.318563516000001</v>
      </c>
      <c r="G678">
        <v>4.5021259078</v>
      </c>
      <c r="H678">
        <v>8.6101355041000005</v>
      </c>
    </row>
    <row r="679" spans="1:8" x14ac:dyDescent="0.25">
      <c r="A679" t="s">
        <v>340</v>
      </c>
      <c r="B679" t="str">
        <f t="shared" si="20"/>
        <v>DENA</v>
      </c>
      <c r="C679">
        <v>1989</v>
      </c>
      <c r="D679" t="str">
        <f t="shared" si="21"/>
        <v>DENA:1989</v>
      </c>
      <c r="E679">
        <v>90</v>
      </c>
      <c r="F679">
        <v>25.508874473999999</v>
      </c>
      <c r="G679">
        <v>4.8904114033999999</v>
      </c>
      <c r="H679">
        <v>9.2446559164999993</v>
      </c>
    </row>
    <row r="680" spans="1:8" x14ac:dyDescent="0.25">
      <c r="A680" t="s">
        <v>340</v>
      </c>
      <c r="B680" t="str">
        <f t="shared" si="20"/>
        <v>DENA</v>
      </c>
      <c r="C680">
        <v>1990</v>
      </c>
      <c r="D680" t="str">
        <f t="shared" si="21"/>
        <v>DENA:1990</v>
      </c>
      <c r="E680">
        <v>90</v>
      </c>
      <c r="F680">
        <v>29.967635421000001</v>
      </c>
      <c r="G680">
        <v>4.9372797871999996</v>
      </c>
      <c r="H680">
        <v>10.598031708000001</v>
      </c>
    </row>
    <row r="681" spans="1:8" x14ac:dyDescent="0.25">
      <c r="A681" t="s">
        <v>340</v>
      </c>
      <c r="B681" t="str">
        <f t="shared" si="20"/>
        <v>DENA</v>
      </c>
      <c r="C681">
        <v>1991</v>
      </c>
      <c r="D681" t="str">
        <f t="shared" si="21"/>
        <v>DENA:1991</v>
      </c>
      <c r="E681">
        <v>90</v>
      </c>
      <c r="F681">
        <v>26.180339863</v>
      </c>
      <c r="G681">
        <v>5.8753233198999997</v>
      </c>
      <c r="H681">
        <v>9.3197124150999997</v>
      </c>
    </row>
    <row r="682" spans="1:8" x14ac:dyDescent="0.25">
      <c r="A682" t="s">
        <v>340</v>
      </c>
      <c r="B682" t="str">
        <f t="shared" si="20"/>
        <v>DENA</v>
      </c>
      <c r="C682">
        <v>1992</v>
      </c>
      <c r="D682" t="str">
        <f t="shared" si="21"/>
        <v>DENA:1992</v>
      </c>
      <c r="E682">
        <v>90</v>
      </c>
      <c r="F682">
        <v>24.277777010000001</v>
      </c>
      <c r="G682">
        <v>4.7855569939000002</v>
      </c>
      <c r="H682">
        <v>8.7902977119999992</v>
      </c>
    </row>
    <row r="683" spans="1:8" x14ac:dyDescent="0.25">
      <c r="A683" t="s">
        <v>340</v>
      </c>
      <c r="B683" t="str">
        <f t="shared" si="20"/>
        <v>DENA</v>
      </c>
      <c r="C683">
        <v>1993</v>
      </c>
      <c r="D683" t="str">
        <f t="shared" si="21"/>
        <v>DENA:1993</v>
      </c>
      <c r="E683">
        <v>90</v>
      </c>
      <c r="F683">
        <v>23.134720084000001</v>
      </c>
      <c r="G683">
        <v>4.6691720329999997</v>
      </c>
      <c r="H683">
        <v>8.1543363382000003</v>
      </c>
    </row>
    <row r="684" spans="1:8" x14ac:dyDescent="0.25">
      <c r="A684" t="s">
        <v>340</v>
      </c>
      <c r="B684" t="str">
        <f t="shared" si="20"/>
        <v>DENA</v>
      </c>
      <c r="C684">
        <v>1994</v>
      </c>
      <c r="D684" t="str">
        <f t="shared" si="21"/>
        <v>DENA:1994</v>
      </c>
      <c r="E684">
        <v>90</v>
      </c>
      <c r="F684">
        <v>24.616587932000002</v>
      </c>
      <c r="G684">
        <v>4.8731655949999997</v>
      </c>
      <c r="H684">
        <v>8.7544974007</v>
      </c>
    </row>
    <row r="685" spans="1:8" x14ac:dyDescent="0.25">
      <c r="A685" t="s">
        <v>340</v>
      </c>
      <c r="B685" t="str">
        <f t="shared" si="20"/>
        <v>DENA</v>
      </c>
      <c r="C685">
        <v>1995</v>
      </c>
      <c r="D685" t="str">
        <f t="shared" si="21"/>
        <v>DENA:1995</v>
      </c>
      <c r="E685">
        <v>90</v>
      </c>
      <c r="F685">
        <v>25.193505281</v>
      </c>
      <c r="G685">
        <v>5.0457641966000004</v>
      </c>
      <c r="H685">
        <v>9.1224219489999996</v>
      </c>
    </row>
    <row r="686" spans="1:8" x14ac:dyDescent="0.25">
      <c r="A686" t="s">
        <v>340</v>
      </c>
      <c r="B686" t="str">
        <f t="shared" si="20"/>
        <v>DENA</v>
      </c>
      <c r="C686">
        <v>1996</v>
      </c>
      <c r="D686" t="str">
        <f t="shared" si="21"/>
        <v>DENA:1996</v>
      </c>
      <c r="E686">
        <v>90</v>
      </c>
      <c r="F686">
        <v>23.601385892</v>
      </c>
      <c r="G686">
        <v>4.6438392379</v>
      </c>
      <c r="H686">
        <v>8.5006858716</v>
      </c>
    </row>
    <row r="687" spans="1:8" x14ac:dyDescent="0.25">
      <c r="A687" t="s">
        <v>340</v>
      </c>
      <c r="B687" t="str">
        <f t="shared" si="20"/>
        <v>DENA</v>
      </c>
      <c r="C687">
        <v>1997</v>
      </c>
      <c r="D687" t="str">
        <f t="shared" si="21"/>
        <v>DENA:1997</v>
      </c>
      <c r="E687">
        <v>90</v>
      </c>
      <c r="F687">
        <v>22.766630565</v>
      </c>
      <c r="G687">
        <v>4.3885076287000002</v>
      </c>
      <c r="H687">
        <v>8.0548723589000009</v>
      </c>
    </row>
    <row r="688" spans="1:8" x14ac:dyDescent="0.25">
      <c r="A688" t="s">
        <v>340</v>
      </c>
      <c r="B688" t="str">
        <f t="shared" si="20"/>
        <v>DENA</v>
      </c>
      <c r="C688">
        <v>1998</v>
      </c>
      <c r="D688" t="str">
        <f t="shared" si="21"/>
        <v>DENA:1998</v>
      </c>
      <c r="E688">
        <v>90</v>
      </c>
      <c r="F688">
        <v>20.141333762999999</v>
      </c>
      <c r="G688">
        <v>4.4597635551000003</v>
      </c>
      <c r="H688">
        <v>6.9372078229999996</v>
      </c>
    </row>
    <row r="689" spans="1:8" x14ac:dyDescent="0.25">
      <c r="A689" t="s">
        <v>340</v>
      </c>
      <c r="B689" t="str">
        <f t="shared" si="20"/>
        <v>DENA</v>
      </c>
      <c r="C689">
        <v>1999</v>
      </c>
      <c r="D689" t="str">
        <f t="shared" si="21"/>
        <v>DENA:1999</v>
      </c>
      <c r="E689">
        <v>90</v>
      </c>
      <c r="F689">
        <v>21.142170228000001</v>
      </c>
      <c r="G689">
        <v>4.6813318496000003</v>
      </c>
      <c r="H689">
        <v>7.3194777738000001</v>
      </c>
    </row>
    <row r="690" spans="1:8" x14ac:dyDescent="0.25">
      <c r="A690" t="s">
        <v>340</v>
      </c>
      <c r="B690" t="str">
        <f t="shared" si="20"/>
        <v>DENA</v>
      </c>
      <c r="C690">
        <v>2000</v>
      </c>
      <c r="D690" t="str">
        <f t="shared" si="21"/>
        <v>DENA:2000</v>
      </c>
      <c r="E690">
        <v>90</v>
      </c>
      <c r="F690">
        <v>19.995640785999999</v>
      </c>
      <c r="G690">
        <v>4.4793957161</v>
      </c>
      <c r="H690">
        <v>6.8465996263999997</v>
      </c>
    </row>
    <row r="691" spans="1:8" x14ac:dyDescent="0.25">
      <c r="A691" t="s">
        <v>340</v>
      </c>
      <c r="B691" t="str">
        <f t="shared" si="20"/>
        <v>DENA</v>
      </c>
      <c r="C691">
        <v>2001</v>
      </c>
      <c r="D691" t="str">
        <f t="shared" si="21"/>
        <v>DENA:2001</v>
      </c>
      <c r="E691">
        <v>90</v>
      </c>
      <c r="F691">
        <v>20.101982112999998</v>
      </c>
      <c r="G691">
        <v>4.2919389664000001</v>
      </c>
      <c r="H691">
        <v>6.8458705665000004</v>
      </c>
    </row>
    <row r="692" spans="1:8" x14ac:dyDescent="0.25">
      <c r="A692" t="s">
        <v>340</v>
      </c>
      <c r="B692" t="str">
        <f t="shared" si="20"/>
        <v>DENA</v>
      </c>
      <c r="C692">
        <v>2002</v>
      </c>
      <c r="D692" t="str">
        <f t="shared" si="21"/>
        <v>DENA:2002</v>
      </c>
      <c r="E692">
        <v>90</v>
      </c>
      <c r="F692">
        <v>22.187216652</v>
      </c>
      <c r="G692">
        <v>4.5478723638999998</v>
      </c>
      <c r="H692">
        <v>7.7385301163999998</v>
      </c>
    </row>
    <row r="693" spans="1:8" x14ac:dyDescent="0.25">
      <c r="A693" t="s">
        <v>340</v>
      </c>
      <c r="B693" t="str">
        <f t="shared" si="20"/>
        <v>DENA</v>
      </c>
      <c r="C693">
        <v>2003</v>
      </c>
      <c r="D693" t="str">
        <f t="shared" si="21"/>
        <v>DENA:2003</v>
      </c>
      <c r="E693">
        <v>90</v>
      </c>
      <c r="F693">
        <v>21.99075406</v>
      </c>
      <c r="G693">
        <v>4.6882714347999999</v>
      </c>
      <c r="H693">
        <v>7.6926115729999998</v>
      </c>
    </row>
    <row r="694" spans="1:8" x14ac:dyDescent="0.25">
      <c r="A694" t="s">
        <v>340</v>
      </c>
      <c r="B694" t="str">
        <f t="shared" si="20"/>
        <v>DENA</v>
      </c>
      <c r="C694">
        <v>2004</v>
      </c>
      <c r="D694" t="str">
        <f t="shared" si="21"/>
        <v>DENA:2004</v>
      </c>
      <c r="E694">
        <v>90</v>
      </c>
      <c r="F694">
        <v>18.775427884999999</v>
      </c>
      <c r="G694">
        <v>4.3897437026999997</v>
      </c>
      <c r="H694">
        <v>6.1891141361999997</v>
      </c>
    </row>
    <row r="695" spans="1:8" x14ac:dyDescent="0.25">
      <c r="A695" t="s">
        <v>340</v>
      </c>
      <c r="B695" t="str">
        <f t="shared" si="20"/>
        <v>DENA</v>
      </c>
      <c r="C695">
        <v>2005</v>
      </c>
      <c r="D695" t="str">
        <f t="shared" si="21"/>
        <v>DENA:2005</v>
      </c>
      <c r="E695">
        <v>90</v>
      </c>
      <c r="F695">
        <v>19.633494934000002</v>
      </c>
      <c r="G695">
        <v>4.1980631681</v>
      </c>
      <c r="H695">
        <v>6.6376666854000002</v>
      </c>
    </row>
    <row r="696" spans="1:8" x14ac:dyDescent="0.25">
      <c r="A696" t="s">
        <v>340</v>
      </c>
      <c r="B696" t="str">
        <f t="shared" si="20"/>
        <v>DENA</v>
      </c>
      <c r="C696">
        <v>2006</v>
      </c>
      <c r="D696" t="str">
        <f t="shared" si="21"/>
        <v>DENA:2006</v>
      </c>
      <c r="E696">
        <v>90</v>
      </c>
      <c r="F696">
        <v>24.412026057999999</v>
      </c>
      <c r="G696">
        <v>4.6562507928999999</v>
      </c>
      <c r="H696">
        <v>8.6101044159000004</v>
      </c>
    </row>
    <row r="697" spans="1:8" x14ac:dyDescent="0.25">
      <c r="A697" t="s">
        <v>340</v>
      </c>
      <c r="B697" t="str">
        <f t="shared" si="20"/>
        <v>DENA</v>
      </c>
      <c r="C697">
        <v>2007</v>
      </c>
      <c r="D697" t="str">
        <f t="shared" si="21"/>
        <v>DENA:2007</v>
      </c>
      <c r="E697">
        <v>90</v>
      </c>
      <c r="F697">
        <v>21.233748752</v>
      </c>
      <c r="G697">
        <v>4.6968705404</v>
      </c>
      <c r="H697">
        <v>7.3363692125000002</v>
      </c>
    </row>
    <row r="698" spans="1:8" x14ac:dyDescent="0.25">
      <c r="A698" t="s">
        <v>340</v>
      </c>
      <c r="B698" t="str">
        <f t="shared" si="20"/>
        <v>DENA</v>
      </c>
      <c r="C698">
        <v>2008</v>
      </c>
      <c r="D698" t="str">
        <f t="shared" si="21"/>
        <v>DENA:2008</v>
      </c>
      <c r="E698">
        <v>90</v>
      </c>
      <c r="F698">
        <v>24.692525013000001</v>
      </c>
      <c r="G698">
        <v>4.9892573754000002</v>
      </c>
      <c r="H698">
        <v>8.6448900155999997</v>
      </c>
    </row>
    <row r="699" spans="1:8" x14ac:dyDescent="0.25">
      <c r="A699" t="s">
        <v>340</v>
      </c>
      <c r="B699" t="str">
        <f t="shared" si="20"/>
        <v>DENA</v>
      </c>
      <c r="C699">
        <v>2009</v>
      </c>
      <c r="D699" t="str">
        <f t="shared" si="21"/>
        <v>DENA:2009</v>
      </c>
      <c r="E699">
        <v>90</v>
      </c>
      <c r="F699">
        <v>27.204469018000001</v>
      </c>
      <c r="G699">
        <v>4.8565174668999997</v>
      </c>
      <c r="H699">
        <v>9.7955824075999995</v>
      </c>
    </row>
    <row r="700" spans="1:8" x14ac:dyDescent="0.25">
      <c r="A700" t="s">
        <v>340</v>
      </c>
      <c r="B700" t="str">
        <f t="shared" si="20"/>
        <v>DENA</v>
      </c>
      <c r="C700">
        <v>2010</v>
      </c>
      <c r="D700" t="str">
        <f t="shared" si="21"/>
        <v>DENA:2010</v>
      </c>
      <c r="E700">
        <v>90</v>
      </c>
      <c r="F700">
        <v>19.426883371999999</v>
      </c>
      <c r="G700">
        <v>4.1866707521000004</v>
      </c>
      <c r="H700">
        <v>6.5114212579000004</v>
      </c>
    </row>
    <row r="701" spans="1:8" x14ac:dyDescent="0.25">
      <c r="A701" t="s">
        <v>340</v>
      </c>
      <c r="B701" t="str">
        <f t="shared" si="20"/>
        <v>DENA</v>
      </c>
      <c r="C701">
        <v>2011</v>
      </c>
      <c r="D701" t="str">
        <f t="shared" si="21"/>
        <v>DENA:2011</v>
      </c>
      <c r="E701">
        <v>90</v>
      </c>
      <c r="F701">
        <v>21.982902119999999</v>
      </c>
      <c r="G701">
        <v>4.6646533295000001</v>
      </c>
      <c r="H701">
        <v>7.7240237582000004</v>
      </c>
    </row>
    <row r="702" spans="1:8" x14ac:dyDescent="0.25">
      <c r="A702" t="s">
        <v>340</v>
      </c>
      <c r="B702" t="str">
        <f t="shared" si="20"/>
        <v>DENA</v>
      </c>
      <c r="C702">
        <v>2012</v>
      </c>
      <c r="D702" t="str">
        <f t="shared" si="21"/>
        <v>DENA:2012</v>
      </c>
      <c r="E702">
        <v>90</v>
      </c>
      <c r="F702">
        <v>21.102128432000001</v>
      </c>
      <c r="G702">
        <v>4.6288847090000003</v>
      </c>
      <c r="H702">
        <v>7.2448547875999996</v>
      </c>
    </row>
    <row r="703" spans="1:8" x14ac:dyDescent="0.25">
      <c r="A703" t="s">
        <v>340</v>
      </c>
      <c r="B703" t="str">
        <f t="shared" si="20"/>
        <v>DENA</v>
      </c>
      <c r="C703">
        <v>2013</v>
      </c>
      <c r="D703" t="str">
        <f t="shared" si="21"/>
        <v>DENA:2013</v>
      </c>
      <c r="E703">
        <v>90</v>
      </c>
      <c r="F703">
        <v>21.395850926000001</v>
      </c>
      <c r="G703">
        <v>4.3031732625999997</v>
      </c>
      <c r="H703">
        <v>7.5422406835000002</v>
      </c>
    </row>
    <row r="704" spans="1:8" x14ac:dyDescent="0.25">
      <c r="A704" t="s">
        <v>340</v>
      </c>
      <c r="B704" t="str">
        <f t="shared" si="20"/>
        <v>DENA</v>
      </c>
      <c r="C704">
        <v>2014</v>
      </c>
      <c r="D704" t="str">
        <f t="shared" si="21"/>
        <v>DENA:2014</v>
      </c>
      <c r="E704">
        <v>90</v>
      </c>
      <c r="F704">
        <v>21.676649119</v>
      </c>
      <c r="G704">
        <v>4.4408692156000003</v>
      </c>
      <c r="H704">
        <v>7.3930059577999998</v>
      </c>
    </row>
    <row r="705" spans="1:8" x14ac:dyDescent="0.25">
      <c r="A705" t="s">
        <v>340</v>
      </c>
      <c r="B705" t="str">
        <f t="shared" si="20"/>
        <v>DENA</v>
      </c>
      <c r="C705">
        <v>2015</v>
      </c>
      <c r="D705" t="str">
        <f t="shared" si="21"/>
        <v>DENA:2015</v>
      </c>
      <c r="E705">
        <v>90</v>
      </c>
      <c r="F705">
        <v>19.050071689999999</v>
      </c>
      <c r="G705">
        <v>4.1398166348999998</v>
      </c>
      <c r="H705">
        <v>6.2756169754000002</v>
      </c>
    </row>
    <row r="706" spans="1:8" x14ac:dyDescent="0.25">
      <c r="A706" t="s">
        <v>340</v>
      </c>
      <c r="B706" t="str">
        <f t="shared" ref="B706:B769" si="22">LEFT(A706,4)</f>
        <v>DENA</v>
      </c>
      <c r="C706">
        <v>2016</v>
      </c>
      <c r="D706" t="str">
        <f t="shared" ref="D706:D769" si="23">CONCATENATE(B706,":",C706)</f>
        <v>DENA:2016</v>
      </c>
      <c r="E706">
        <v>90</v>
      </c>
      <c r="F706">
        <v>19.797456318999998</v>
      </c>
      <c r="G706">
        <v>4.4248950736000001</v>
      </c>
      <c r="H706">
        <v>6.3961510545999998</v>
      </c>
    </row>
    <row r="707" spans="1:8" x14ac:dyDescent="0.25">
      <c r="A707" t="s">
        <v>340</v>
      </c>
      <c r="B707" t="str">
        <f t="shared" si="22"/>
        <v>DENA</v>
      </c>
      <c r="C707">
        <v>2017</v>
      </c>
      <c r="D707" t="str">
        <f t="shared" si="23"/>
        <v>DENA:2017</v>
      </c>
      <c r="E707">
        <v>90</v>
      </c>
      <c r="F707">
        <v>19.665707567999998</v>
      </c>
      <c r="G707">
        <v>4.6267822995000003</v>
      </c>
      <c r="H707">
        <v>6.6991680660000004</v>
      </c>
    </row>
    <row r="708" spans="1:8" x14ac:dyDescent="0.25">
      <c r="A708" t="s">
        <v>341</v>
      </c>
      <c r="B708" t="str">
        <f t="shared" si="22"/>
        <v>DEVA</v>
      </c>
      <c r="C708">
        <v>2001</v>
      </c>
      <c r="D708" t="str">
        <f t="shared" si="23"/>
        <v>DEVA:2001</v>
      </c>
      <c r="E708">
        <v>90</v>
      </c>
      <c r="F708">
        <v>38.287332614999997</v>
      </c>
      <c r="G708">
        <v>6.4913932931999998</v>
      </c>
      <c r="H708">
        <v>13.177529436</v>
      </c>
    </row>
    <row r="709" spans="1:8" x14ac:dyDescent="0.25">
      <c r="A709" t="s">
        <v>341</v>
      </c>
      <c r="B709" t="str">
        <f t="shared" si="22"/>
        <v>DEVA</v>
      </c>
      <c r="C709">
        <v>2002</v>
      </c>
      <c r="D709" t="str">
        <f t="shared" si="23"/>
        <v>DEVA:2002</v>
      </c>
      <c r="E709">
        <v>90</v>
      </c>
      <c r="F709">
        <v>37.035121580999999</v>
      </c>
      <c r="G709">
        <v>6.0087199900000003</v>
      </c>
      <c r="H709">
        <v>12.968723438</v>
      </c>
    </row>
    <row r="710" spans="1:8" x14ac:dyDescent="0.25">
      <c r="A710" t="s">
        <v>341</v>
      </c>
      <c r="B710" t="str">
        <f t="shared" si="22"/>
        <v>DEVA</v>
      </c>
      <c r="C710">
        <v>2004</v>
      </c>
      <c r="D710" t="str">
        <f t="shared" si="23"/>
        <v>DEVA:2004</v>
      </c>
      <c r="E710">
        <v>90</v>
      </c>
      <c r="F710">
        <v>39.003035689999997</v>
      </c>
      <c r="G710">
        <v>6.4800608511000002</v>
      </c>
      <c r="H710">
        <v>13.516528623999999</v>
      </c>
    </row>
    <row r="711" spans="1:8" x14ac:dyDescent="0.25">
      <c r="A711" t="s">
        <v>341</v>
      </c>
      <c r="B711" t="str">
        <f t="shared" si="22"/>
        <v>DEVA</v>
      </c>
      <c r="C711">
        <v>2005</v>
      </c>
      <c r="D711" t="str">
        <f t="shared" si="23"/>
        <v>DEVA:2005</v>
      </c>
      <c r="E711">
        <v>90</v>
      </c>
      <c r="F711">
        <v>38.990833842999997</v>
      </c>
      <c r="G711">
        <v>6.1865533272000004</v>
      </c>
      <c r="H711">
        <v>13.413069521000001</v>
      </c>
    </row>
    <row r="712" spans="1:8" x14ac:dyDescent="0.25">
      <c r="A712" t="s">
        <v>341</v>
      </c>
      <c r="B712" t="str">
        <f t="shared" si="22"/>
        <v>DEVA</v>
      </c>
      <c r="C712">
        <v>2006</v>
      </c>
      <c r="D712" t="str">
        <f t="shared" si="23"/>
        <v>DEVA:2006</v>
      </c>
      <c r="E712">
        <v>90</v>
      </c>
      <c r="F712">
        <v>38.747116220999999</v>
      </c>
      <c r="G712">
        <v>7.1488647424999998</v>
      </c>
      <c r="H712">
        <v>13.359365649000001</v>
      </c>
    </row>
    <row r="713" spans="1:8" x14ac:dyDescent="0.25">
      <c r="A713" t="s">
        <v>341</v>
      </c>
      <c r="B713" t="str">
        <f t="shared" si="22"/>
        <v>DEVA</v>
      </c>
      <c r="C713">
        <v>2007</v>
      </c>
      <c r="D713" t="str">
        <f t="shared" si="23"/>
        <v>DEVA:2007</v>
      </c>
      <c r="E713">
        <v>90</v>
      </c>
      <c r="F713">
        <v>36.298722666000003</v>
      </c>
      <c r="G713">
        <v>6.6103508329</v>
      </c>
      <c r="H713">
        <v>12.775456517</v>
      </c>
    </row>
    <row r="714" spans="1:8" x14ac:dyDescent="0.25">
      <c r="A714" t="s">
        <v>341</v>
      </c>
      <c r="B714" t="str">
        <f t="shared" si="22"/>
        <v>DEVA</v>
      </c>
      <c r="C714">
        <v>2008</v>
      </c>
      <c r="D714" t="str">
        <f t="shared" si="23"/>
        <v>DEVA:2008</v>
      </c>
      <c r="E714">
        <v>90</v>
      </c>
      <c r="F714">
        <v>32.881477025999999</v>
      </c>
      <c r="G714">
        <v>5.9790475190999999</v>
      </c>
      <c r="H714">
        <v>11.751775324</v>
      </c>
    </row>
    <row r="715" spans="1:8" x14ac:dyDescent="0.25">
      <c r="A715" t="s">
        <v>341</v>
      </c>
      <c r="B715" t="str">
        <f t="shared" si="22"/>
        <v>DEVA</v>
      </c>
      <c r="C715">
        <v>2009</v>
      </c>
      <c r="D715" t="str">
        <f t="shared" si="23"/>
        <v>DEVA:2009</v>
      </c>
      <c r="E715">
        <v>90</v>
      </c>
      <c r="F715">
        <v>36.321607460999999</v>
      </c>
      <c r="G715">
        <v>6.8159023209000003</v>
      </c>
      <c r="H715">
        <v>12.819538984999999</v>
      </c>
    </row>
    <row r="716" spans="1:8" x14ac:dyDescent="0.25">
      <c r="A716" t="s">
        <v>341</v>
      </c>
      <c r="B716" t="str">
        <f t="shared" si="22"/>
        <v>DEVA</v>
      </c>
      <c r="C716">
        <v>2010</v>
      </c>
      <c r="D716" t="str">
        <f t="shared" si="23"/>
        <v>DEVA:2010</v>
      </c>
      <c r="E716">
        <v>90</v>
      </c>
      <c r="F716">
        <v>32.719597317000002</v>
      </c>
      <c r="G716">
        <v>6.5251526373999997</v>
      </c>
      <c r="H716">
        <v>11.739071246</v>
      </c>
    </row>
    <row r="717" spans="1:8" x14ac:dyDescent="0.25">
      <c r="A717" t="s">
        <v>341</v>
      </c>
      <c r="B717" t="str">
        <f t="shared" si="22"/>
        <v>DEVA</v>
      </c>
      <c r="C717">
        <v>2011</v>
      </c>
      <c r="D717" t="str">
        <f t="shared" si="23"/>
        <v>DEVA:2011</v>
      </c>
      <c r="E717">
        <v>90</v>
      </c>
      <c r="F717">
        <v>31.422674524000001</v>
      </c>
      <c r="G717">
        <v>6.5903827053999997</v>
      </c>
      <c r="H717">
        <v>11.178317925</v>
      </c>
    </row>
    <row r="718" spans="1:8" x14ac:dyDescent="0.25">
      <c r="A718" t="s">
        <v>341</v>
      </c>
      <c r="B718" t="str">
        <f t="shared" si="22"/>
        <v>DEVA</v>
      </c>
      <c r="C718">
        <v>2012</v>
      </c>
      <c r="D718" t="str">
        <f t="shared" si="23"/>
        <v>DEVA:2012</v>
      </c>
      <c r="E718">
        <v>90</v>
      </c>
      <c r="F718">
        <v>34.793938132999997</v>
      </c>
      <c r="G718">
        <v>6.5952601105999999</v>
      </c>
      <c r="H718">
        <v>12.376945607</v>
      </c>
    </row>
    <row r="719" spans="1:8" x14ac:dyDescent="0.25">
      <c r="A719" t="s">
        <v>342</v>
      </c>
      <c r="B719" t="str">
        <f t="shared" si="22"/>
        <v>DOME</v>
      </c>
      <c r="C719">
        <v>2001</v>
      </c>
      <c r="D719" t="str">
        <f t="shared" si="23"/>
        <v>DOME:2001</v>
      </c>
      <c r="E719">
        <v>90</v>
      </c>
      <c r="F719">
        <v>56.835199727000003</v>
      </c>
      <c r="G719">
        <v>5.6128084928000002</v>
      </c>
      <c r="H719">
        <v>16.955709479999999</v>
      </c>
    </row>
    <row r="720" spans="1:8" x14ac:dyDescent="0.25">
      <c r="A720" t="s">
        <v>342</v>
      </c>
      <c r="B720" t="str">
        <f t="shared" si="22"/>
        <v>DOME</v>
      </c>
      <c r="C720">
        <v>2002</v>
      </c>
      <c r="D720" t="str">
        <f t="shared" si="23"/>
        <v>DOME:2002</v>
      </c>
      <c r="E720">
        <v>90</v>
      </c>
      <c r="F720">
        <v>65.325459158000001</v>
      </c>
      <c r="G720">
        <v>5.7499668246000004</v>
      </c>
      <c r="H720">
        <v>18.271921002999999</v>
      </c>
    </row>
    <row r="721" spans="1:8" x14ac:dyDescent="0.25">
      <c r="A721" t="s">
        <v>342</v>
      </c>
      <c r="B721" t="str">
        <f t="shared" si="22"/>
        <v>DOME</v>
      </c>
      <c r="C721">
        <v>2003</v>
      </c>
      <c r="D721" t="str">
        <f t="shared" si="23"/>
        <v>DOME:2003</v>
      </c>
      <c r="E721">
        <v>90</v>
      </c>
      <c r="F721">
        <v>51.758091716000003</v>
      </c>
      <c r="G721">
        <v>4.8202136738999997</v>
      </c>
      <c r="H721">
        <v>16.095449706</v>
      </c>
    </row>
    <row r="722" spans="1:8" x14ac:dyDescent="0.25">
      <c r="A722" t="s">
        <v>342</v>
      </c>
      <c r="B722" t="str">
        <f t="shared" si="22"/>
        <v>DOME</v>
      </c>
      <c r="C722">
        <v>2004</v>
      </c>
      <c r="D722" t="str">
        <f t="shared" si="23"/>
        <v>DOME:2004</v>
      </c>
      <c r="E722">
        <v>90</v>
      </c>
      <c r="F722">
        <v>59.027303181999997</v>
      </c>
      <c r="G722">
        <v>5.8871978813999997</v>
      </c>
      <c r="H722">
        <v>17.477651971</v>
      </c>
    </row>
    <row r="723" spans="1:8" x14ac:dyDescent="0.25">
      <c r="A723" t="s">
        <v>342</v>
      </c>
      <c r="B723" t="str">
        <f t="shared" si="22"/>
        <v>DOME</v>
      </c>
      <c r="C723">
        <v>2007</v>
      </c>
      <c r="D723" t="str">
        <f t="shared" si="23"/>
        <v>DOME:2007</v>
      </c>
      <c r="E723">
        <v>90</v>
      </c>
      <c r="F723">
        <v>60.265944148000003</v>
      </c>
      <c r="G723">
        <v>5.4061032933000002</v>
      </c>
      <c r="H723">
        <v>17.468988701000001</v>
      </c>
    </row>
    <row r="724" spans="1:8" x14ac:dyDescent="0.25">
      <c r="A724" t="s">
        <v>342</v>
      </c>
      <c r="B724" t="str">
        <f t="shared" si="22"/>
        <v>DOME</v>
      </c>
      <c r="C724">
        <v>2008</v>
      </c>
      <c r="D724" t="str">
        <f t="shared" si="23"/>
        <v>DOME:2008</v>
      </c>
      <c r="E724">
        <v>90</v>
      </c>
      <c r="F724">
        <v>53.972192577000001</v>
      </c>
      <c r="G724">
        <v>5.8202217044999998</v>
      </c>
      <c r="H724">
        <v>16.613693310999999</v>
      </c>
    </row>
    <row r="725" spans="1:8" x14ac:dyDescent="0.25">
      <c r="A725" t="s">
        <v>342</v>
      </c>
      <c r="B725" t="str">
        <f t="shared" si="22"/>
        <v>DOME</v>
      </c>
      <c r="C725">
        <v>2009</v>
      </c>
      <c r="D725" t="str">
        <f t="shared" si="23"/>
        <v>DOME:2009</v>
      </c>
      <c r="E725">
        <v>90</v>
      </c>
      <c r="F725">
        <v>56.163165964000001</v>
      </c>
      <c r="G725">
        <v>6.3988638242000002</v>
      </c>
      <c r="H725">
        <v>16.766339148</v>
      </c>
    </row>
    <row r="726" spans="1:8" x14ac:dyDescent="0.25">
      <c r="A726" t="s">
        <v>342</v>
      </c>
      <c r="B726" t="str">
        <f t="shared" si="22"/>
        <v>DOME</v>
      </c>
      <c r="C726">
        <v>2010</v>
      </c>
      <c r="D726" t="str">
        <f t="shared" si="23"/>
        <v>DOME:2010</v>
      </c>
      <c r="E726">
        <v>90</v>
      </c>
      <c r="F726">
        <v>44.200969108999999</v>
      </c>
      <c r="G726">
        <v>5.9982674934000002</v>
      </c>
      <c r="H726">
        <v>14.741564821000001</v>
      </c>
    </row>
    <row r="727" spans="1:8" x14ac:dyDescent="0.25">
      <c r="A727" t="s">
        <v>342</v>
      </c>
      <c r="B727" t="str">
        <f t="shared" si="22"/>
        <v>DOME</v>
      </c>
      <c r="C727">
        <v>2011</v>
      </c>
      <c r="D727" t="str">
        <f t="shared" si="23"/>
        <v>DOME:2011</v>
      </c>
      <c r="E727">
        <v>90</v>
      </c>
      <c r="F727">
        <v>52.181757265999998</v>
      </c>
      <c r="G727">
        <v>6.2494695693000004</v>
      </c>
      <c r="H727">
        <v>16.435623057000001</v>
      </c>
    </row>
    <row r="728" spans="1:8" x14ac:dyDescent="0.25">
      <c r="A728" t="s">
        <v>342</v>
      </c>
      <c r="B728" t="str">
        <f t="shared" si="22"/>
        <v>DOME</v>
      </c>
      <c r="C728">
        <v>2012</v>
      </c>
      <c r="D728" t="str">
        <f t="shared" si="23"/>
        <v>DOME:2012</v>
      </c>
      <c r="E728">
        <v>90</v>
      </c>
      <c r="F728">
        <v>48.721538230999997</v>
      </c>
      <c r="G728">
        <v>6.3497080605000003</v>
      </c>
      <c r="H728">
        <v>15.544420709000001</v>
      </c>
    </row>
    <row r="729" spans="1:8" x14ac:dyDescent="0.25">
      <c r="A729" t="s">
        <v>342</v>
      </c>
      <c r="B729" t="str">
        <f t="shared" si="22"/>
        <v>DOME</v>
      </c>
      <c r="C729">
        <v>2013</v>
      </c>
      <c r="D729" t="str">
        <f t="shared" si="23"/>
        <v>DOME:2013</v>
      </c>
      <c r="E729">
        <v>90</v>
      </c>
      <c r="F729">
        <v>54.607886759000003</v>
      </c>
      <c r="G729">
        <v>6.4427817275999999</v>
      </c>
      <c r="H729">
        <v>16.586255181999999</v>
      </c>
    </row>
    <row r="730" spans="1:8" x14ac:dyDescent="0.25">
      <c r="A730" t="s">
        <v>342</v>
      </c>
      <c r="B730" t="str">
        <f t="shared" si="22"/>
        <v>DOME</v>
      </c>
      <c r="C730">
        <v>2014</v>
      </c>
      <c r="D730" t="str">
        <f t="shared" si="23"/>
        <v>DOME:2014</v>
      </c>
      <c r="E730">
        <v>90</v>
      </c>
      <c r="F730">
        <v>47.801744796999998</v>
      </c>
      <c r="G730">
        <v>5.5474417788999997</v>
      </c>
      <c r="H730">
        <v>15.236588035</v>
      </c>
    </row>
    <row r="731" spans="1:8" x14ac:dyDescent="0.25">
      <c r="A731" t="s">
        <v>342</v>
      </c>
      <c r="B731" t="str">
        <f t="shared" si="22"/>
        <v>DOME</v>
      </c>
      <c r="C731">
        <v>2015</v>
      </c>
      <c r="D731" t="str">
        <f t="shared" si="23"/>
        <v>DOME:2015</v>
      </c>
      <c r="E731">
        <v>90</v>
      </c>
      <c r="F731">
        <v>48.312054451999998</v>
      </c>
      <c r="G731">
        <v>6.3715116562</v>
      </c>
      <c r="H731">
        <v>15.585594467</v>
      </c>
    </row>
    <row r="732" spans="1:8" x14ac:dyDescent="0.25">
      <c r="A732" t="s">
        <v>342</v>
      </c>
      <c r="B732" t="str">
        <f t="shared" si="22"/>
        <v>DOME</v>
      </c>
      <c r="C732">
        <v>2016</v>
      </c>
      <c r="D732" t="str">
        <f t="shared" si="23"/>
        <v>DOME:2016</v>
      </c>
      <c r="E732">
        <v>90</v>
      </c>
      <c r="F732">
        <v>41.563593246000003</v>
      </c>
      <c r="G732">
        <v>5.4800705707999997</v>
      </c>
      <c r="H732">
        <v>14.132307042000001</v>
      </c>
    </row>
    <row r="733" spans="1:8" x14ac:dyDescent="0.25">
      <c r="A733" t="s">
        <v>342</v>
      </c>
      <c r="B733" t="str">
        <f t="shared" si="22"/>
        <v>DOME</v>
      </c>
      <c r="C733">
        <v>2017</v>
      </c>
      <c r="D733" t="str">
        <f t="shared" si="23"/>
        <v>DOME:2017</v>
      </c>
      <c r="E733">
        <v>90</v>
      </c>
      <c r="F733">
        <v>47.576563022000002</v>
      </c>
      <c r="G733">
        <v>6.1208025852999999</v>
      </c>
      <c r="H733">
        <v>15.309845029</v>
      </c>
    </row>
    <row r="734" spans="1:8" x14ac:dyDescent="0.25">
      <c r="A734" t="s">
        <v>48</v>
      </c>
      <c r="B734" t="str">
        <f t="shared" si="22"/>
        <v>DOSO</v>
      </c>
      <c r="C734">
        <v>1994</v>
      </c>
      <c r="D734" t="str">
        <f t="shared" si="23"/>
        <v>DOSO:1994</v>
      </c>
      <c r="E734">
        <v>90</v>
      </c>
      <c r="F734">
        <v>291.80393115999999</v>
      </c>
      <c r="G734">
        <v>9.1779973011999996</v>
      </c>
      <c r="H734">
        <v>32.829983835</v>
      </c>
    </row>
    <row r="735" spans="1:8" x14ac:dyDescent="0.25">
      <c r="A735" t="s">
        <v>48</v>
      </c>
      <c r="B735" t="str">
        <f t="shared" si="22"/>
        <v>DOSO</v>
      </c>
      <c r="C735">
        <v>1995</v>
      </c>
      <c r="D735" t="str">
        <f t="shared" si="23"/>
        <v>DOSO:1995</v>
      </c>
      <c r="E735">
        <v>90</v>
      </c>
      <c r="F735">
        <v>240.66555894000001</v>
      </c>
      <c r="G735">
        <v>8.9488865476000008</v>
      </c>
      <c r="H735">
        <v>30.795283296000001</v>
      </c>
    </row>
    <row r="736" spans="1:8" x14ac:dyDescent="0.25">
      <c r="A736" t="s">
        <v>48</v>
      </c>
      <c r="B736" t="str">
        <f t="shared" si="22"/>
        <v>DOSO</v>
      </c>
      <c r="C736">
        <v>1996</v>
      </c>
      <c r="D736" t="str">
        <f t="shared" si="23"/>
        <v>DOSO:1996</v>
      </c>
      <c r="E736">
        <v>90</v>
      </c>
      <c r="F736">
        <v>181.92473645000001</v>
      </c>
      <c r="G736">
        <v>8.3752547167000007</v>
      </c>
      <c r="H736">
        <v>27.766291752000001</v>
      </c>
    </row>
    <row r="737" spans="1:8" x14ac:dyDescent="0.25">
      <c r="A737" t="s">
        <v>48</v>
      </c>
      <c r="B737" t="str">
        <f t="shared" si="22"/>
        <v>DOSO</v>
      </c>
      <c r="C737">
        <v>1997</v>
      </c>
      <c r="D737" t="str">
        <f t="shared" si="23"/>
        <v>DOSO:1997</v>
      </c>
      <c r="E737">
        <v>90</v>
      </c>
      <c r="F737">
        <v>208.22661955000001</v>
      </c>
      <c r="G737">
        <v>8.7045480276999996</v>
      </c>
      <c r="H737">
        <v>29.425531651</v>
      </c>
    </row>
    <row r="738" spans="1:8" x14ac:dyDescent="0.25">
      <c r="A738" t="s">
        <v>48</v>
      </c>
      <c r="B738" t="str">
        <f t="shared" si="22"/>
        <v>DOSO</v>
      </c>
      <c r="C738">
        <v>1998</v>
      </c>
      <c r="D738" t="str">
        <f t="shared" si="23"/>
        <v>DOSO:1998</v>
      </c>
      <c r="E738">
        <v>90</v>
      </c>
      <c r="F738">
        <v>228.49498277999999</v>
      </c>
      <c r="G738">
        <v>8.9725170022</v>
      </c>
      <c r="H738">
        <v>30.101224101</v>
      </c>
    </row>
    <row r="739" spans="1:8" x14ac:dyDescent="0.25">
      <c r="A739" t="s">
        <v>48</v>
      </c>
      <c r="B739" t="str">
        <f t="shared" si="22"/>
        <v>DOSO</v>
      </c>
      <c r="C739">
        <v>1999</v>
      </c>
      <c r="D739" t="str">
        <f t="shared" si="23"/>
        <v>DOSO:1999</v>
      </c>
      <c r="E739">
        <v>90</v>
      </c>
      <c r="F739">
        <v>184.98441475000001</v>
      </c>
      <c r="G739">
        <v>8.4113689584000007</v>
      </c>
      <c r="H739">
        <v>28.325177493000002</v>
      </c>
    </row>
    <row r="740" spans="1:8" x14ac:dyDescent="0.25">
      <c r="A740" t="s">
        <v>48</v>
      </c>
      <c r="B740" t="str">
        <f t="shared" si="22"/>
        <v>DOSO</v>
      </c>
      <c r="C740">
        <v>2000</v>
      </c>
      <c r="D740" t="str">
        <f t="shared" si="23"/>
        <v>DOSO:2000</v>
      </c>
      <c r="E740">
        <v>90</v>
      </c>
      <c r="F740">
        <v>168.50906462</v>
      </c>
      <c r="G740">
        <v>7.4941484911999998</v>
      </c>
      <c r="H740">
        <v>27.716789154000001</v>
      </c>
    </row>
    <row r="741" spans="1:8" x14ac:dyDescent="0.25">
      <c r="A741" t="s">
        <v>48</v>
      </c>
      <c r="B741" t="str">
        <f t="shared" si="22"/>
        <v>DOSO</v>
      </c>
      <c r="C741">
        <v>2001</v>
      </c>
      <c r="D741" t="str">
        <f t="shared" si="23"/>
        <v>DOSO:2001</v>
      </c>
      <c r="E741">
        <v>90</v>
      </c>
      <c r="F741">
        <v>180.16500299</v>
      </c>
      <c r="G741">
        <v>8.1723362988999995</v>
      </c>
      <c r="H741">
        <v>27.532631289000001</v>
      </c>
    </row>
    <row r="742" spans="1:8" x14ac:dyDescent="0.25">
      <c r="A742" t="s">
        <v>48</v>
      </c>
      <c r="B742" t="str">
        <f t="shared" si="22"/>
        <v>DOSO</v>
      </c>
      <c r="C742">
        <v>2002</v>
      </c>
      <c r="D742" t="str">
        <f t="shared" si="23"/>
        <v>DOSO:2002</v>
      </c>
      <c r="E742">
        <v>90</v>
      </c>
      <c r="F742">
        <v>178.91549268</v>
      </c>
      <c r="G742">
        <v>8.6483673634000002</v>
      </c>
      <c r="H742">
        <v>27.958155703999999</v>
      </c>
    </row>
    <row r="743" spans="1:8" x14ac:dyDescent="0.25">
      <c r="A743" t="s">
        <v>48</v>
      </c>
      <c r="B743" t="str">
        <f t="shared" si="22"/>
        <v>DOSO</v>
      </c>
      <c r="C743">
        <v>2003</v>
      </c>
      <c r="D743" t="str">
        <f t="shared" si="23"/>
        <v>DOSO:2003</v>
      </c>
      <c r="E743">
        <v>90</v>
      </c>
      <c r="F743">
        <v>199.61924214000001</v>
      </c>
      <c r="G743">
        <v>8.4397361033999996</v>
      </c>
      <c r="H743">
        <v>29.325858450999998</v>
      </c>
    </row>
    <row r="744" spans="1:8" x14ac:dyDescent="0.25">
      <c r="A744" t="s">
        <v>48</v>
      </c>
      <c r="B744" t="str">
        <f t="shared" si="22"/>
        <v>DOSO</v>
      </c>
      <c r="C744">
        <v>2004</v>
      </c>
      <c r="D744" t="str">
        <f t="shared" si="23"/>
        <v>DOSO:2004</v>
      </c>
      <c r="E744">
        <v>90</v>
      </c>
      <c r="F744">
        <v>196.10872431999999</v>
      </c>
      <c r="G744">
        <v>8.6472050636999995</v>
      </c>
      <c r="H744">
        <v>28.906647802999998</v>
      </c>
    </row>
    <row r="745" spans="1:8" x14ac:dyDescent="0.25">
      <c r="A745" t="s">
        <v>48</v>
      </c>
      <c r="B745" t="str">
        <f t="shared" si="22"/>
        <v>DOSO</v>
      </c>
      <c r="C745">
        <v>2005</v>
      </c>
      <c r="D745" t="str">
        <f t="shared" si="23"/>
        <v>DOSO:2005</v>
      </c>
      <c r="E745">
        <v>90</v>
      </c>
      <c r="F745">
        <v>217.30348928000001</v>
      </c>
      <c r="G745">
        <v>8.8556591516999994</v>
      </c>
      <c r="H745">
        <v>30.454882023</v>
      </c>
    </row>
    <row r="746" spans="1:8" x14ac:dyDescent="0.25">
      <c r="A746" t="s">
        <v>48</v>
      </c>
      <c r="B746" t="str">
        <f t="shared" si="22"/>
        <v>DOSO</v>
      </c>
      <c r="C746">
        <v>2006</v>
      </c>
      <c r="D746" t="str">
        <f t="shared" si="23"/>
        <v>DOSO:2006</v>
      </c>
      <c r="E746">
        <v>90</v>
      </c>
      <c r="F746">
        <v>195.00674284999999</v>
      </c>
      <c r="G746">
        <v>8.8484729199000007</v>
      </c>
      <c r="H746">
        <v>28.912211584000001</v>
      </c>
    </row>
    <row r="747" spans="1:8" x14ac:dyDescent="0.25">
      <c r="A747" t="s">
        <v>48</v>
      </c>
      <c r="B747" t="str">
        <f t="shared" si="22"/>
        <v>DOSO</v>
      </c>
      <c r="C747">
        <v>2007</v>
      </c>
      <c r="D747" t="str">
        <f t="shared" si="23"/>
        <v>DOSO:2007</v>
      </c>
      <c r="E747">
        <v>90</v>
      </c>
      <c r="F747">
        <v>185.65990701999999</v>
      </c>
      <c r="G747">
        <v>9.4366711509000005</v>
      </c>
      <c r="H747">
        <v>28.389586681000001</v>
      </c>
    </row>
    <row r="748" spans="1:8" x14ac:dyDescent="0.25">
      <c r="A748" t="s">
        <v>48</v>
      </c>
      <c r="B748" t="str">
        <f t="shared" si="22"/>
        <v>DOSO</v>
      </c>
      <c r="C748">
        <v>2008</v>
      </c>
      <c r="D748" t="str">
        <f t="shared" si="23"/>
        <v>DOSO:2008</v>
      </c>
      <c r="E748">
        <v>90</v>
      </c>
      <c r="F748">
        <v>122.27058651999999</v>
      </c>
      <c r="G748">
        <v>9.2041060651999995</v>
      </c>
      <c r="H748">
        <v>24.473916206999998</v>
      </c>
    </row>
    <row r="749" spans="1:8" x14ac:dyDescent="0.25">
      <c r="A749" t="s">
        <v>48</v>
      </c>
      <c r="B749" t="str">
        <f t="shared" si="22"/>
        <v>DOSO</v>
      </c>
      <c r="C749">
        <v>2009</v>
      </c>
      <c r="D749" t="str">
        <f t="shared" si="23"/>
        <v>DOSO:2009</v>
      </c>
      <c r="E749">
        <v>90</v>
      </c>
      <c r="F749">
        <v>91.051026329999999</v>
      </c>
      <c r="G749">
        <v>8.2052076264</v>
      </c>
      <c r="H749">
        <v>21.889013118000001</v>
      </c>
    </row>
    <row r="750" spans="1:8" x14ac:dyDescent="0.25">
      <c r="A750" t="s">
        <v>48</v>
      </c>
      <c r="B750" t="str">
        <f t="shared" si="22"/>
        <v>DOSO</v>
      </c>
      <c r="C750">
        <v>2010</v>
      </c>
      <c r="D750" t="str">
        <f t="shared" si="23"/>
        <v>DOSO:2010</v>
      </c>
      <c r="E750">
        <v>90</v>
      </c>
      <c r="F750">
        <v>102.72229651000001</v>
      </c>
      <c r="G750">
        <v>8.1825106208000005</v>
      </c>
      <c r="H750">
        <v>22.679808632</v>
      </c>
    </row>
    <row r="751" spans="1:8" x14ac:dyDescent="0.25">
      <c r="A751" t="s">
        <v>48</v>
      </c>
      <c r="B751" t="str">
        <f t="shared" si="22"/>
        <v>DOSO</v>
      </c>
      <c r="C751">
        <v>2011</v>
      </c>
      <c r="D751" t="str">
        <f t="shared" si="23"/>
        <v>DOSO:2011</v>
      </c>
      <c r="E751">
        <v>90</v>
      </c>
      <c r="F751">
        <v>114.66656073</v>
      </c>
      <c r="G751">
        <v>8.8401744741999995</v>
      </c>
      <c r="H751">
        <v>23.656856296000001</v>
      </c>
    </row>
    <row r="752" spans="1:8" x14ac:dyDescent="0.25">
      <c r="A752" t="s">
        <v>48</v>
      </c>
      <c r="B752" t="str">
        <f t="shared" si="22"/>
        <v>DOSO</v>
      </c>
      <c r="C752">
        <v>2012</v>
      </c>
      <c r="D752" t="str">
        <f t="shared" si="23"/>
        <v>DOSO:2012</v>
      </c>
      <c r="E752">
        <v>90</v>
      </c>
      <c r="F752">
        <v>82.510176415999993</v>
      </c>
      <c r="G752">
        <v>8.6298982540000004</v>
      </c>
      <c r="H752">
        <v>20.878775610999998</v>
      </c>
    </row>
    <row r="753" spans="1:8" x14ac:dyDescent="0.25">
      <c r="A753" t="s">
        <v>48</v>
      </c>
      <c r="B753" t="str">
        <f t="shared" si="22"/>
        <v>DOSO</v>
      </c>
      <c r="C753">
        <v>2013</v>
      </c>
      <c r="D753" t="str">
        <f t="shared" si="23"/>
        <v>DOSO:2013</v>
      </c>
      <c r="E753">
        <v>90</v>
      </c>
      <c r="F753">
        <v>69.545283994000002</v>
      </c>
      <c r="G753">
        <v>7.6554331924000003</v>
      </c>
      <c r="H753">
        <v>18.827012241999999</v>
      </c>
    </row>
    <row r="754" spans="1:8" x14ac:dyDescent="0.25">
      <c r="A754" t="s">
        <v>48</v>
      </c>
      <c r="B754" t="str">
        <f t="shared" si="22"/>
        <v>DOSO</v>
      </c>
      <c r="C754">
        <v>2014</v>
      </c>
      <c r="D754" t="str">
        <f t="shared" si="23"/>
        <v>DOSO:2014</v>
      </c>
      <c r="E754">
        <v>90</v>
      </c>
      <c r="F754">
        <v>72.155411435999994</v>
      </c>
      <c r="G754">
        <v>7.8140080555000004</v>
      </c>
      <c r="H754">
        <v>19.412743574</v>
      </c>
    </row>
    <row r="755" spans="1:8" x14ac:dyDescent="0.25">
      <c r="A755" t="s">
        <v>48</v>
      </c>
      <c r="B755" t="str">
        <f t="shared" si="22"/>
        <v>DOSO</v>
      </c>
      <c r="C755">
        <v>2015</v>
      </c>
      <c r="D755" t="str">
        <f t="shared" si="23"/>
        <v>DOSO:2015</v>
      </c>
      <c r="E755">
        <v>90</v>
      </c>
      <c r="F755">
        <v>66.307684281999997</v>
      </c>
      <c r="G755">
        <v>8.4162439341000006</v>
      </c>
      <c r="H755">
        <v>18.548059690999999</v>
      </c>
    </row>
    <row r="756" spans="1:8" x14ac:dyDescent="0.25">
      <c r="A756" t="s">
        <v>48</v>
      </c>
      <c r="B756" t="str">
        <f t="shared" si="22"/>
        <v>DOSO</v>
      </c>
      <c r="C756">
        <v>2016</v>
      </c>
      <c r="D756" t="str">
        <f t="shared" si="23"/>
        <v>DOSO:2016</v>
      </c>
      <c r="E756">
        <v>90</v>
      </c>
      <c r="F756">
        <v>55.746271477999997</v>
      </c>
      <c r="G756">
        <v>7.7954295026000002</v>
      </c>
      <c r="H756">
        <v>16.756800305999999</v>
      </c>
    </row>
    <row r="757" spans="1:8" x14ac:dyDescent="0.25">
      <c r="A757" t="s">
        <v>48</v>
      </c>
      <c r="B757" t="str">
        <f t="shared" si="22"/>
        <v>DOSO</v>
      </c>
      <c r="C757">
        <v>2017</v>
      </c>
      <c r="D757" t="str">
        <f t="shared" si="23"/>
        <v>DOSO:2017</v>
      </c>
      <c r="E757">
        <v>90</v>
      </c>
      <c r="F757">
        <v>51.942924284</v>
      </c>
      <c r="G757">
        <v>8.3954596930999994</v>
      </c>
      <c r="H757">
        <v>16.186226434000002</v>
      </c>
    </row>
    <row r="758" spans="1:8" x14ac:dyDescent="0.25">
      <c r="A758" t="s">
        <v>343</v>
      </c>
      <c r="B758" t="str">
        <f t="shared" si="22"/>
        <v>DOUG</v>
      </c>
      <c r="C758">
        <v>2005</v>
      </c>
      <c r="D758" t="str">
        <f t="shared" si="23"/>
        <v>DOUG:2005</v>
      </c>
      <c r="E758">
        <v>90</v>
      </c>
      <c r="F758">
        <v>53.309916657000002</v>
      </c>
      <c r="G758">
        <v>4.8478065430999999</v>
      </c>
      <c r="H758">
        <v>16.702009796999999</v>
      </c>
    </row>
    <row r="759" spans="1:8" x14ac:dyDescent="0.25">
      <c r="A759" t="s">
        <v>343</v>
      </c>
      <c r="B759" t="str">
        <f t="shared" si="22"/>
        <v>DOUG</v>
      </c>
      <c r="C759">
        <v>2006</v>
      </c>
      <c r="D759" t="str">
        <f t="shared" si="23"/>
        <v>DOUG:2006</v>
      </c>
      <c r="E759">
        <v>90</v>
      </c>
      <c r="F759">
        <v>50.650592295000003</v>
      </c>
      <c r="G759">
        <v>4.6629042470000002</v>
      </c>
      <c r="H759">
        <v>16.188482265000001</v>
      </c>
    </row>
    <row r="760" spans="1:8" x14ac:dyDescent="0.25">
      <c r="A760" t="s">
        <v>343</v>
      </c>
      <c r="B760" t="str">
        <f t="shared" si="22"/>
        <v>DOUG</v>
      </c>
      <c r="C760">
        <v>2008</v>
      </c>
      <c r="D760" t="str">
        <f t="shared" si="23"/>
        <v>DOUG:2008</v>
      </c>
      <c r="E760">
        <v>90</v>
      </c>
      <c r="F760">
        <v>52.324952265</v>
      </c>
      <c r="G760">
        <v>5.2110791961</v>
      </c>
      <c r="H760">
        <v>16.477169951</v>
      </c>
    </row>
    <row r="761" spans="1:8" x14ac:dyDescent="0.25">
      <c r="A761" t="s">
        <v>343</v>
      </c>
      <c r="B761" t="str">
        <f t="shared" si="22"/>
        <v>DOUG</v>
      </c>
      <c r="C761">
        <v>2009</v>
      </c>
      <c r="D761" t="str">
        <f t="shared" si="23"/>
        <v>DOUG:2009</v>
      </c>
      <c r="E761">
        <v>90</v>
      </c>
      <c r="F761">
        <v>49.119914117</v>
      </c>
      <c r="G761">
        <v>5.0631426832999997</v>
      </c>
      <c r="H761">
        <v>15.827944719</v>
      </c>
    </row>
    <row r="762" spans="1:8" x14ac:dyDescent="0.25">
      <c r="A762" t="s">
        <v>343</v>
      </c>
      <c r="B762" t="str">
        <f t="shared" si="22"/>
        <v>DOUG</v>
      </c>
      <c r="C762">
        <v>2010</v>
      </c>
      <c r="D762" t="str">
        <f t="shared" si="23"/>
        <v>DOUG:2010</v>
      </c>
      <c r="E762">
        <v>90</v>
      </c>
      <c r="F762">
        <v>49.369260060000002</v>
      </c>
      <c r="G762">
        <v>5.3761167285999996</v>
      </c>
      <c r="H762">
        <v>15.909569568</v>
      </c>
    </row>
    <row r="763" spans="1:8" x14ac:dyDescent="0.25">
      <c r="A763" t="s">
        <v>343</v>
      </c>
      <c r="B763" t="str">
        <f t="shared" si="22"/>
        <v>DOUG</v>
      </c>
      <c r="C763">
        <v>2011</v>
      </c>
      <c r="D763" t="str">
        <f t="shared" si="23"/>
        <v>DOUG:2011</v>
      </c>
      <c r="E763">
        <v>90</v>
      </c>
      <c r="F763">
        <v>50.090883918999999</v>
      </c>
      <c r="G763">
        <v>5.1222899689999997</v>
      </c>
      <c r="H763">
        <v>16.070448917</v>
      </c>
    </row>
    <row r="764" spans="1:8" x14ac:dyDescent="0.25">
      <c r="A764" t="s">
        <v>343</v>
      </c>
      <c r="B764" t="str">
        <f t="shared" si="22"/>
        <v>DOUG</v>
      </c>
      <c r="C764">
        <v>2012</v>
      </c>
      <c r="D764" t="str">
        <f t="shared" si="23"/>
        <v>DOUG:2012</v>
      </c>
      <c r="E764">
        <v>90</v>
      </c>
      <c r="F764">
        <v>50.383649777999999</v>
      </c>
      <c r="G764">
        <v>5.0842626355</v>
      </c>
      <c r="H764">
        <v>16.142702426</v>
      </c>
    </row>
    <row r="765" spans="1:8" x14ac:dyDescent="0.25">
      <c r="A765" t="s">
        <v>343</v>
      </c>
      <c r="B765" t="str">
        <f t="shared" si="22"/>
        <v>DOUG</v>
      </c>
      <c r="C765">
        <v>2013</v>
      </c>
      <c r="D765" t="str">
        <f t="shared" si="23"/>
        <v>DOUG:2013</v>
      </c>
      <c r="E765">
        <v>90</v>
      </c>
      <c r="F765">
        <v>47.266420893999999</v>
      </c>
      <c r="G765">
        <v>5.0914275545000001</v>
      </c>
      <c r="H765">
        <v>15.495989321</v>
      </c>
    </row>
    <row r="766" spans="1:8" x14ac:dyDescent="0.25">
      <c r="A766" t="s">
        <v>343</v>
      </c>
      <c r="B766" t="str">
        <f t="shared" si="22"/>
        <v>DOUG</v>
      </c>
      <c r="C766">
        <v>2014</v>
      </c>
      <c r="D766" t="str">
        <f t="shared" si="23"/>
        <v>DOUG:2014</v>
      </c>
      <c r="E766">
        <v>90</v>
      </c>
      <c r="F766">
        <v>47.823327212999999</v>
      </c>
      <c r="G766">
        <v>5.259546169</v>
      </c>
      <c r="H766">
        <v>15.597902941999999</v>
      </c>
    </row>
    <row r="767" spans="1:8" x14ac:dyDescent="0.25">
      <c r="A767" t="s">
        <v>344</v>
      </c>
      <c r="B767" t="str">
        <f t="shared" si="22"/>
        <v>EGBE</v>
      </c>
      <c r="C767">
        <v>2006</v>
      </c>
      <c r="D767" t="str">
        <f t="shared" si="23"/>
        <v>EGBE:2006</v>
      </c>
      <c r="E767">
        <v>90</v>
      </c>
      <c r="F767">
        <v>161.49738783000001</v>
      </c>
      <c r="G767">
        <v>10.889605494</v>
      </c>
      <c r="H767">
        <v>27.155294771000001</v>
      </c>
    </row>
    <row r="768" spans="1:8" x14ac:dyDescent="0.25">
      <c r="A768" t="s">
        <v>344</v>
      </c>
      <c r="B768" t="str">
        <f t="shared" si="22"/>
        <v>EGBE</v>
      </c>
      <c r="C768">
        <v>2007</v>
      </c>
      <c r="D768" t="str">
        <f t="shared" si="23"/>
        <v>EGBE:2007</v>
      </c>
      <c r="E768">
        <v>90</v>
      </c>
      <c r="F768">
        <v>147.90485089000001</v>
      </c>
      <c r="G768">
        <v>10.377606514</v>
      </c>
      <c r="H768">
        <v>26.571466905000001</v>
      </c>
    </row>
    <row r="769" spans="1:8" x14ac:dyDescent="0.25">
      <c r="A769" t="s">
        <v>344</v>
      </c>
      <c r="B769" t="str">
        <f t="shared" si="22"/>
        <v>EGBE</v>
      </c>
      <c r="C769">
        <v>2008</v>
      </c>
      <c r="D769" t="str">
        <f t="shared" si="23"/>
        <v>EGBE:2008</v>
      </c>
      <c r="E769">
        <v>90</v>
      </c>
      <c r="F769">
        <v>139.65824706999999</v>
      </c>
      <c r="G769">
        <v>10.656626237999999</v>
      </c>
      <c r="H769">
        <v>25.865887274999999</v>
      </c>
    </row>
    <row r="770" spans="1:8" x14ac:dyDescent="0.25">
      <c r="A770" t="s">
        <v>344</v>
      </c>
      <c r="B770" t="str">
        <f t="shared" ref="B770:B833" si="24">LEFT(A770,4)</f>
        <v>EGBE</v>
      </c>
      <c r="C770">
        <v>2009</v>
      </c>
      <c r="D770" t="str">
        <f t="shared" ref="D770:D833" si="25">CONCATENATE(B770,":",C770)</f>
        <v>EGBE:2009</v>
      </c>
      <c r="E770">
        <v>90</v>
      </c>
      <c r="F770">
        <v>118.93088779999999</v>
      </c>
      <c r="G770">
        <v>10.685799714</v>
      </c>
      <c r="H770">
        <v>24.223399327999999</v>
      </c>
    </row>
    <row r="771" spans="1:8" x14ac:dyDescent="0.25">
      <c r="A771" t="s">
        <v>344</v>
      </c>
      <c r="B771" t="str">
        <f t="shared" si="24"/>
        <v>EGBE</v>
      </c>
      <c r="C771">
        <v>2010</v>
      </c>
      <c r="D771" t="str">
        <f t="shared" si="25"/>
        <v>EGBE:2010</v>
      </c>
      <c r="E771">
        <v>90</v>
      </c>
      <c r="F771">
        <v>123.39839971000001</v>
      </c>
      <c r="G771">
        <v>11.077916562</v>
      </c>
      <c r="H771">
        <v>24.574270925</v>
      </c>
    </row>
    <row r="772" spans="1:8" x14ac:dyDescent="0.25">
      <c r="A772" t="s">
        <v>344</v>
      </c>
      <c r="B772" t="str">
        <f t="shared" si="24"/>
        <v>EGBE</v>
      </c>
      <c r="C772">
        <v>2011</v>
      </c>
      <c r="D772" t="str">
        <f t="shared" si="25"/>
        <v>EGBE:2011</v>
      </c>
      <c r="E772">
        <v>90</v>
      </c>
      <c r="F772">
        <v>126.64818981000001</v>
      </c>
      <c r="G772">
        <v>10.875863905999999</v>
      </c>
      <c r="H772">
        <v>25.100408118000001</v>
      </c>
    </row>
    <row r="773" spans="1:8" x14ac:dyDescent="0.25">
      <c r="A773" t="s">
        <v>344</v>
      </c>
      <c r="B773" t="str">
        <f t="shared" si="24"/>
        <v>EGBE</v>
      </c>
      <c r="C773">
        <v>2012</v>
      </c>
      <c r="D773" t="str">
        <f t="shared" si="25"/>
        <v>EGBE:2012</v>
      </c>
      <c r="E773">
        <v>90</v>
      </c>
      <c r="F773">
        <v>103.24309641000001</v>
      </c>
      <c r="G773">
        <v>10.242301331</v>
      </c>
      <c r="H773">
        <v>22.788689212000001</v>
      </c>
    </row>
    <row r="774" spans="1:8" x14ac:dyDescent="0.25">
      <c r="A774" t="s">
        <v>344</v>
      </c>
      <c r="B774" t="str">
        <f t="shared" si="24"/>
        <v>EGBE</v>
      </c>
      <c r="C774">
        <v>2013</v>
      </c>
      <c r="D774" t="str">
        <f t="shared" si="25"/>
        <v>EGBE:2013</v>
      </c>
      <c r="E774">
        <v>90</v>
      </c>
      <c r="F774">
        <v>96.575370196999998</v>
      </c>
      <c r="G774">
        <v>9.9719587048000005</v>
      </c>
      <c r="H774">
        <v>22.168083051</v>
      </c>
    </row>
    <row r="775" spans="1:8" x14ac:dyDescent="0.25">
      <c r="A775" t="s">
        <v>344</v>
      </c>
      <c r="B775" t="str">
        <f t="shared" si="24"/>
        <v>EGBE</v>
      </c>
      <c r="C775">
        <v>2014</v>
      </c>
      <c r="D775" t="str">
        <f t="shared" si="25"/>
        <v>EGBE:2014</v>
      </c>
      <c r="E775">
        <v>90</v>
      </c>
      <c r="F775">
        <v>114.59712106000001</v>
      </c>
      <c r="G775">
        <v>10.322155416999999</v>
      </c>
      <c r="H775">
        <v>24.07133035</v>
      </c>
    </row>
    <row r="776" spans="1:8" x14ac:dyDescent="0.25">
      <c r="A776" t="s">
        <v>344</v>
      </c>
      <c r="B776" t="str">
        <f t="shared" si="24"/>
        <v>EGBE</v>
      </c>
      <c r="C776">
        <v>2015</v>
      </c>
      <c r="D776" t="str">
        <f t="shared" si="25"/>
        <v>EGBE:2015</v>
      </c>
      <c r="E776">
        <v>90</v>
      </c>
      <c r="F776">
        <v>115.03916565</v>
      </c>
      <c r="G776">
        <v>10.411553061999999</v>
      </c>
      <c r="H776">
        <v>23.677663868</v>
      </c>
    </row>
    <row r="777" spans="1:8" x14ac:dyDescent="0.25">
      <c r="A777" t="s">
        <v>344</v>
      </c>
      <c r="B777" t="str">
        <f t="shared" si="24"/>
        <v>EGBE</v>
      </c>
      <c r="C777">
        <v>2016</v>
      </c>
      <c r="D777" t="str">
        <f t="shared" si="25"/>
        <v>EGBE:2016</v>
      </c>
      <c r="E777">
        <v>90</v>
      </c>
      <c r="F777">
        <v>96.062177133000006</v>
      </c>
      <c r="G777">
        <v>9.9961768848000006</v>
      </c>
      <c r="H777">
        <v>21.943232868999999</v>
      </c>
    </row>
    <row r="778" spans="1:8" x14ac:dyDescent="0.25">
      <c r="A778" t="s">
        <v>344</v>
      </c>
      <c r="B778" t="str">
        <f t="shared" si="24"/>
        <v>EGBE</v>
      </c>
      <c r="C778">
        <v>2017</v>
      </c>
      <c r="D778" t="str">
        <f t="shared" si="25"/>
        <v>EGBE:2017</v>
      </c>
      <c r="E778">
        <v>90</v>
      </c>
      <c r="F778">
        <v>89.856999540999993</v>
      </c>
      <c r="G778">
        <v>9.3921183957000007</v>
      </c>
      <c r="H778">
        <v>21.299632647999999</v>
      </c>
    </row>
    <row r="779" spans="1:8" x14ac:dyDescent="0.25">
      <c r="A779" t="s">
        <v>345</v>
      </c>
      <c r="B779" t="str">
        <f t="shared" si="24"/>
        <v>ELDO</v>
      </c>
      <c r="C779">
        <v>2003</v>
      </c>
      <c r="D779" t="str">
        <f t="shared" si="25"/>
        <v>ELDO:2003</v>
      </c>
      <c r="E779">
        <v>90</v>
      </c>
      <c r="F779">
        <v>133.53110330999999</v>
      </c>
      <c r="G779">
        <v>7.9422007910000003</v>
      </c>
      <c r="H779">
        <v>25.033670383</v>
      </c>
    </row>
    <row r="780" spans="1:8" x14ac:dyDescent="0.25">
      <c r="A780" t="s">
        <v>345</v>
      </c>
      <c r="B780" t="str">
        <f t="shared" si="24"/>
        <v>ELDO</v>
      </c>
      <c r="C780">
        <v>2004</v>
      </c>
      <c r="D780" t="str">
        <f t="shared" si="25"/>
        <v>ELDO:2004</v>
      </c>
      <c r="E780">
        <v>90</v>
      </c>
      <c r="F780">
        <v>123.24928779</v>
      </c>
      <c r="G780">
        <v>8.9577913596999998</v>
      </c>
      <c r="H780">
        <v>24.489900597999998</v>
      </c>
    </row>
    <row r="781" spans="1:8" x14ac:dyDescent="0.25">
      <c r="A781" t="s">
        <v>345</v>
      </c>
      <c r="B781" t="str">
        <f t="shared" si="24"/>
        <v>ELDO</v>
      </c>
      <c r="C781">
        <v>2005</v>
      </c>
      <c r="D781" t="str">
        <f t="shared" si="25"/>
        <v>ELDO:2005</v>
      </c>
      <c r="E781">
        <v>90</v>
      </c>
      <c r="F781">
        <v>166.53749249000001</v>
      </c>
      <c r="G781">
        <v>8.6876754077000005</v>
      </c>
      <c r="H781">
        <v>27.211586794999999</v>
      </c>
    </row>
    <row r="782" spans="1:8" x14ac:dyDescent="0.25">
      <c r="A782" t="s">
        <v>345</v>
      </c>
      <c r="B782" t="str">
        <f t="shared" si="24"/>
        <v>ELDO</v>
      </c>
      <c r="C782">
        <v>2006</v>
      </c>
      <c r="D782" t="str">
        <f t="shared" si="25"/>
        <v>ELDO:2006</v>
      </c>
      <c r="E782">
        <v>90</v>
      </c>
      <c r="F782">
        <v>129.77084396000001</v>
      </c>
      <c r="G782">
        <v>9.0749115379000003</v>
      </c>
      <c r="H782">
        <v>25.412977060999999</v>
      </c>
    </row>
    <row r="783" spans="1:8" x14ac:dyDescent="0.25">
      <c r="A783" t="s">
        <v>345</v>
      </c>
      <c r="B783" t="str">
        <f t="shared" si="24"/>
        <v>ELDO</v>
      </c>
      <c r="C783">
        <v>2007</v>
      </c>
      <c r="D783" t="str">
        <f t="shared" si="25"/>
        <v>ELDO:2007</v>
      </c>
      <c r="E783">
        <v>90</v>
      </c>
      <c r="F783">
        <v>120.60233124</v>
      </c>
      <c r="G783">
        <v>8.6533514997999994</v>
      </c>
      <c r="H783">
        <v>24.254831109000001</v>
      </c>
    </row>
    <row r="784" spans="1:8" x14ac:dyDescent="0.25">
      <c r="A784" t="s">
        <v>345</v>
      </c>
      <c r="B784" t="str">
        <f t="shared" si="24"/>
        <v>ELDO</v>
      </c>
      <c r="C784">
        <v>2008</v>
      </c>
      <c r="D784" t="str">
        <f t="shared" si="25"/>
        <v>ELDO:2008</v>
      </c>
      <c r="E784">
        <v>90</v>
      </c>
      <c r="F784">
        <v>103.36578365</v>
      </c>
      <c r="G784">
        <v>8.4239617899999999</v>
      </c>
      <c r="H784">
        <v>23.042198499000001</v>
      </c>
    </row>
    <row r="785" spans="1:8" x14ac:dyDescent="0.25">
      <c r="A785" t="s">
        <v>345</v>
      </c>
      <c r="B785" t="str">
        <f t="shared" si="24"/>
        <v>ELDO</v>
      </c>
      <c r="C785">
        <v>2009</v>
      </c>
      <c r="D785" t="str">
        <f t="shared" si="25"/>
        <v>ELDO:2009</v>
      </c>
      <c r="E785">
        <v>90</v>
      </c>
      <c r="F785">
        <v>103.24566378999999</v>
      </c>
      <c r="G785">
        <v>8.6181696993999992</v>
      </c>
      <c r="H785">
        <v>22.733986034000001</v>
      </c>
    </row>
    <row r="786" spans="1:8" x14ac:dyDescent="0.25">
      <c r="A786" t="s">
        <v>345</v>
      </c>
      <c r="B786" t="str">
        <f t="shared" si="24"/>
        <v>ELDO</v>
      </c>
      <c r="C786">
        <v>2010</v>
      </c>
      <c r="D786" t="str">
        <f t="shared" si="25"/>
        <v>ELDO:2010</v>
      </c>
      <c r="E786">
        <v>90</v>
      </c>
      <c r="F786">
        <v>115.03504894</v>
      </c>
      <c r="G786">
        <v>8.7448630361999999</v>
      </c>
      <c r="H786">
        <v>24.021813559000002</v>
      </c>
    </row>
    <row r="787" spans="1:8" x14ac:dyDescent="0.25">
      <c r="A787" t="s">
        <v>345</v>
      </c>
      <c r="B787" t="str">
        <f t="shared" si="24"/>
        <v>ELDO</v>
      </c>
      <c r="C787">
        <v>2011</v>
      </c>
      <c r="D787" t="str">
        <f t="shared" si="25"/>
        <v>ELDO:2011</v>
      </c>
      <c r="E787">
        <v>90</v>
      </c>
      <c r="F787">
        <v>113.21732977000001</v>
      </c>
      <c r="G787">
        <v>8.6503744654000005</v>
      </c>
      <c r="H787">
        <v>23.736668220999999</v>
      </c>
    </row>
    <row r="788" spans="1:8" x14ac:dyDescent="0.25">
      <c r="A788" t="s">
        <v>345</v>
      </c>
      <c r="B788" t="str">
        <f t="shared" si="24"/>
        <v>ELDO</v>
      </c>
      <c r="C788">
        <v>2012</v>
      </c>
      <c r="D788" t="str">
        <f t="shared" si="25"/>
        <v>ELDO:2012</v>
      </c>
      <c r="E788">
        <v>90</v>
      </c>
      <c r="F788">
        <v>94.010383632</v>
      </c>
      <c r="G788">
        <v>8.8185978802000005</v>
      </c>
      <c r="H788">
        <v>21.791478837</v>
      </c>
    </row>
    <row r="789" spans="1:8" x14ac:dyDescent="0.25">
      <c r="A789" t="s">
        <v>345</v>
      </c>
      <c r="B789" t="str">
        <f t="shared" si="24"/>
        <v>ELDO</v>
      </c>
      <c r="C789">
        <v>2013</v>
      </c>
      <c r="D789" t="str">
        <f t="shared" si="25"/>
        <v>ELDO:2013</v>
      </c>
      <c r="E789">
        <v>90</v>
      </c>
      <c r="F789">
        <v>88.183845485000006</v>
      </c>
      <c r="G789">
        <v>8.1971084236999996</v>
      </c>
      <c r="H789">
        <v>21.393578493</v>
      </c>
    </row>
    <row r="790" spans="1:8" x14ac:dyDescent="0.25">
      <c r="A790" t="s">
        <v>345</v>
      </c>
      <c r="B790" t="str">
        <f t="shared" si="24"/>
        <v>ELDO</v>
      </c>
      <c r="C790">
        <v>2014</v>
      </c>
      <c r="D790" t="str">
        <f t="shared" si="25"/>
        <v>ELDO:2014</v>
      </c>
      <c r="E790">
        <v>90</v>
      </c>
      <c r="F790">
        <v>90.193776697999994</v>
      </c>
      <c r="G790">
        <v>8.8387389733999999</v>
      </c>
      <c r="H790">
        <v>21.504570791999999</v>
      </c>
    </row>
    <row r="791" spans="1:8" x14ac:dyDescent="0.25">
      <c r="A791" t="s">
        <v>345</v>
      </c>
      <c r="B791" t="str">
        <f t="shared" si="24"/>
        <v>ELDO</v>
      </c>
      <c r="C791">
        <v>2015</v>
      </c>
      <c r="D791" t="str">
        <f t="shared" si="25"/>
        <v>ELDO:2015</v>
      </c>
      <c r="E791">
        <v>90</v>
      </c>
      <c r="F791">
        <v>67.550200298999997</v>
      </c>
      <c r="G791">
        <v>8.2004302487</v>
      </c>
      <c r="H791">
        <v>18.883110645999999</v>
      </c>
    </row>
    <row r="792" spans="1:8" x14ac:dyDescent="0.25">
      <c r="A792" t="s">
        <v>346</v>
      </c>
      <c r="B792" t="str">
        <f t="shared" si="24"/>
        <v>ELLI</v>
      </c>
      <c r="C792">
        <v>2003</v>
      </c>
      <c r="D792" t="str">
        <f t="shared" si="25"/>
        <v>ELLI:2003</v>
      </c>
      <c r="E792">
        <v>90</v>
      </c>
      <c r="F792">
        <v>92.35494645</v>
      </c>
      <c r="G792">
        <v>5.8891354075000004</v>
      </c>
      <c r="H792">
        <v>22.019954153</v>
      </c>
    </row>
    <row r="793" spans="1:8" x14ac:dyDescent="0.25">
      <c r="A793" t="s">
        <v>346</v>
      </c>
      <c r="B793" t="str">
        <f t="shared" si="24"/>
        <v>ELLI</v>
      </c>
      <c r="C793">
        <v>2004</v>
      </c>
      <c r="D793" t="str">
        <f t="shared" si="25"/>
        <v>ELLI:2004</v>
      </c>
      <c r="E793">
        <v>90</v>
      </c>
      <c r="F793">
        <v>77.803332841</v>
      </c>
      <c r="G793">
        <v>6.2463929388999997</v>
      </c>
      <c r="H793">
        <v>20.229531797</v>
      </c>
    </row>
    <row r="794" spans="1:8" x14ac:dyDescent="0.25">
      <c r="A794" t="s">
        <v>346</v>
      </c>
      <c r="B794" t="str">
        <f t="shared" si="24"/>
        <v>ELLI</v>
      </c>
      <c r="C794">
        <v>2005</v>
      </c>
      <c r="D794" t="str">
        <f t="shared" si="25"/>
        <v>ELLI:2005</v>
      </c>
      <c r="E794">
        <v>90</v>
      </c>
      <c r="F794">
        <v>98.124733827</v>
      </c>
      <c r="G794">
        <v>6.3053071035999997</v>
      </c>
      <c r="H794">
        <v>22.469997415999998</v>
      </c>
    </row>
    <row r="795" spans="1:8" x14ac:dyDescent="0.25">
      <c r="A795" t="s">
        <v>346</v>
      </c>
      <c r="B795" t="str">
        <f t="shared" si="24"/>
        <v>ELLI</v>
      </c>
      <c r="C795">
        <v>2006</v>
      </c>
      <c r="D795" t="str">
        <f t="shared" si="25"/>
        <v>ELLI:2006</v>
      </c>
      <c r="E795">
        <v>90</v>
      </c>
      <c r="F795">
        <v>74.458819192000007</v>
      </c>
      <c r="G795">
        <v>6.6217100112000002</v>
      </c>
      <c r="H795">
        <v>19.743953442999999</v>
      </c>
    </row>
    <row r="796" spans="1:8" x14ac:dyDescent="0.25">
      <c r="A796" t="s">
        <v>346</v>
      </c>
      <c r="B796" t="str">
        <f t="shared" si="24"/>
        <v>ELLI</v>
      </c>
      <c r="C796">
        <v>2007</v>
      </c>
      <c r="D796" t="str">
        <f t="shared" si="25"/>
        <v>ELLI:2007</v>
      </c>
      <c r="E796">
        <v>90</v>
      </c>
      <c r="F796">
        <v>90.639758142999995</v>
      </c>
      <c r="G796">
        <v>6.5746975206</v>
      </c>
      <c r="H796">
        <v>21.463506445</v>
      </c>
    </row>
    <row r="797" spans="1:8" x14ac:dyDescent="0.25">
      <c r="A797" t="s">
        <v>346</v>
      </c>
      <c r="B797" t="str">
        <f t="shared" si="24"/>
        <v>ELLI</v>
      </c>
      <c r="C797">
        <v>2008</v>
      </c>
      <c r="D797" t="str">
        <f t="shared" si="25"/>
        <v>ELLI:2008</v>
      </c>
      <c r="E797">
        <v>90</v>
      </c>
      <c r="F797">
        <v>72.891766865999998</v>
      </c>
      <c r="G797">
        <v>6.3942076161000001</v>
      </c>
      <c r="H797">
        <v>19.487994586999999</v>
      </c>
    </row>
    <row r="798" spans="1:8" x14ac:dyDescent="0.25">
      <c r="A798" t="s">
        <v>346</v>
      </c>
      <c r="B798" t="str">
        <f t="shared" si="24"/>
        <v>ELLI</v>
      </c>
      <c r="C798">
        <v>2009</v>
      </c>
      <c r="D798" t="str">
        <f t="shared" si="25"/>
        <v>ELLI:2009</v>
      </c>
      <c r="E798">
        <v>90</v>
      </c>
      <c r="F798">
        <v>71.225875450999993</v>
      </c>
      <c r="G798">
        <v>6.6542571647999997</v>
      </c>
      <c r="H798">
        <v>19.311759452</v>
      </c>
    </row>
    <row r="799" spans="1:8" x14ac:dyDescent="0.25">
      <c r="A799" t="s">
        <v>346</v>
      </c>
      <c r="B799" t="str">
        <f t="shared" si="24"/>
        <v>ELLI</v>
      </c>
      <c r="C799">
        <v>2010</v>
      </c>
      <c r="D799" t="str">
        <f t="shared" si="25"/>
        <v>ELLI:2010</v>
      </c>
      <c r="E799">
        <v>90</v>
      </c>
      <c r="F799">
        <v>74.422500623000005</v>
      </c>
      <c r="G799">
        <v>6.1367223529999997</v>
      </c>
      <c r="H799">
        <v>19.708774471000002</v>
      </c>
    </row>
    <row r="800" spans="1:8" x14ac:dyDescent="0.25">
      <c r="A800" t="s">
        <v>346</v>
      </c>
      <c r="B800" t="str">
        <f t="shared" si="24"/>
        <v>ELLI</v>
      </c>
      <c r="C800">
        <v>2011</v>
      </c>
      <c r="D800" t="str">
        <f t="shared" si="25"/>
        <v>ELLI:2011</v>
      </c>
      <c r="E800">
        <v>90</v>
      </c>
      <c r="F800">
        <v>63.074457240999998</v>
      </c>
      <c r="G800">
        <v>5.6866712341000003</v>
      </c>
      <c r="H800">
        <v>18.182858100000001</v>
      </c>
    </row>
    <row r="801" spans="1:8" x14ac:dyDescent="0.25">
      <c r="A801" t="s">
        <v>346</v>
      </c>
      <c r="B801" t="str">
        <f t="shared" si="24"/>
        <v>ELLI</v>
      </c>
      <c r="C801">
        <v>2012</v>
      </c>
      <c r="D801" t="str">
        <f t="shared" si="25"/>
        <v>ELLI:2012</v>
      </c>
      <c r="E801">
        <v>90</v>
      </c>
      <c r="F801">
        <v>65.253297079000006</v>
      </c>
      <c r="G801">
        <v>6.3067765892000001</v>
      </c>
      <c r="H801">
        <v>18.551973575000002</v>
      </c>
    </row>
    <row r="802" spans="1:8" x14ac:dyDescent="0.25">
      <c r="A802" t="s">
        <v>346</v>
      </c>
      <c r="B802" t="str">
        <f t="shared" si="24"/>
        <v>ELLI</v>
      </c>
      <c r="C802">
        <v>2013</v>
      </c>
      <c r="D802" t="str">
        <f t="shared" si="25"/>
        <v>ELLI:2013</v>
      </c>
      <c r="E802">
        <v>90</v>
      </c>
      <c r="F802">
        <v>63.870208048999999</v>
      </c>
      <c r="G802">
        <v>6.3012527002000001</v>
      </c>
      <c r="H802">
        <v>18.138676839999999</v>
      </c>
    </row>
    <row r="803" spans="1:8" x14ac:dyDescent="0.25">
      <c r="A803" t="s">
        <v>346</v>
      </c>
      <c r="B803" t="str">
        <f t="shared" si="24"/>
        <v>ELLI</v>
      </c>
      <c r="C803">
        <v>2014</v>
      </c>
      <c r="D803" t="str">
        <f t="shared" si="25"/>
        <v>ELLI:2014</v>
      </c>
      <c r="E803">
        <v>90</v>
      </c>
      <c r="F803">
        <v>61.617948046000002</v>
      </c>
      <c r="G803">
        <v>6.1282866311999999</v>
      </c>
      <c r="H803">
        <v>17.994938417</v>
      </c>
    </row>
    <row r="804" spans="1:8" x14ac:dyDescent="0.25">
      <c r="A804" t="s">
        <v>54</v>
      </c>
      <c r="B804" t="str">
        <f t="shared" si="24"/>
        <v>EVER</v>
      </c>
      <c r="C804">
        <v>1990</v>
      </c>
      <c r="D804" t="str">
        <f t="shared" si="25"/>
        <v>EVER:1990</v>
      </c>
      <c r="E804">
        <v>90</v>
      </c>
      <c r="F804">
        <v>86.219131242000003</v>
      </c>
      <c r="G804">
        <v>9.1315939412000002</v>
      </c>
      <c r="H804">
        <v>21.358734170000002</v>
      </c>
    </row>
    <row r="805" spans="1:8" x14ac:dyDescent="0.25">
      <c r="A805" t="s">
        <v>54</v>
      </c>
      <c r="B805" t="str">
        <f t="shared" si="24"/>
        <v>EVER</v>
      </c>
      <c r="C805">
        <v>2001</v>
      </c>
      <c r="D805" t="str">
        <f t="shared" si="25"/>
        <v>EVER:2001</v>
      </c>
      <c r="E805">
        <v>90</v>
      </c>
      <c r="F805">
        <v>72.011563996999996</v>
      </c>
      <c r="G805">
        <v>8.0477273959000009</v>
      </c>
      <c r="H805">
        <v>19.455194165999998</v>
      </c>
    </row>
    <row r="806" spans="1:8" x14ac:dyDescent="0.25">
      <c r="A806" t="s">
        <v>54</v>
      </c>
      <c r="B806" t="str">
        <f t="shared" si="24"/>
        <v>EVER</v>
      </c>
      <c r="C806">
        <v>2002</v>
      </c>
      <c r="D806" t="str">
        <f t="shared" si="25"/>
        <v>EVER:2002</v>
      </c>
      <c r="E806">
        <v>90</v>
      </c>
      <c r="F806">
        <v>66.690570952000002</v>
      </c>
      <c r="G806">
        <v>7.7553285576000004</v>
      </c>
      <c r="H806">
        <v>18.603828956000001</v>
      </c>
    </row>
    <row r="807" spans="1:8" x14ac:dyDescent="0.25">
      <c r="A807" t="s">
        <v>54</v>
      </c>
      <c r="B807" t="str">
        <f t="shared" si="24"/>
        <v>EVER</v>
      </c>
      <c r="C807">
        <v>2003</v>
      </c>
      <c r="D807" t="str">
        <f t="shared" si="25"/>
        <v>EVER:2003</v>
      </c>
      <c r="E807">
        <v>90</v>
      </c>
      <c r="F807">
        <v>80.562451131000003</v>
      </c>
      <c r="G807">
        <v>8.2038464793999992</v>
      </c>
      <c r="H807">
        <v>20.731726351999999</v>
      </c>
    </row>
    <row r="808" spans="1:8" x14ac:dyDescent="0.25">
      <c r="A808" t="s">
        <v>54</v>
      </c>
      <c r="B808" t="str">
        <f t="shared" si="24"/>
        <v>EVER</v>
      </c>
      <c r="C808">
        <v>2004</v>
      </c>
      <c r="D808" t="str">
        <f t="shared" si="25"/>
        <v>EVER:2004</v>
      </c>
      <c r="E808">
        <v>90</v>
      </c>
      <c r="F808">
        <v>72.089844423000002</v>
      </c>
      <c r="G808">
        <v>8.6635217524999995</v>
      </c>
      <c r="H808">
        <v>19.353264036999999</v>
      </c>
    </row>
    <row r="809" spans="1:8" x14ac:dyDescent="0.25">
      <c r="A809" t="s">
        <v>54</v>
      </c>
      <c r="B809" t="str">
        <f t="shared" si="24"/>
        <v>EVER</v>
      </c>
      <c r="C809">
        <v>2005</v>
      </c>
      <c r="D809" t="str">
        <f t="shared" si="25"/>
        <v>EVER:2005</v>
      </c>
      <c r="E809">
        <v>90</v>
      </c>
      <c r="F809">
        <v>86.210780045000007</v>
      </c>
      <c r="G809">
        <v>8.0191992797000005</v>
      </c>
      <c r="H809">
        <v>21.130508560999999</v>
      </c>
    </row>
    <row r="810" spans="1:8" x14ac:dyDescent="0.25">
      <c r="A810" t="s">
        <v>54</v>
      </c>
      <c r="B810" t="str">
        <f t="shared" si="24"/>
        <v>EVER</v>
      </c>
      <c r="C810">
        <v>2006</v>
      </c>
      <c r="D810" t="str">
        <f t="shared" si="25"/>
        <v>EVER:2006</v>
      </c>
      <c r="E810">
        <v>90</v>
      </c>
      <c r="F810">
        <v>76.989819370000006</v>
      </c>
      <c r="G810">
        <v>7.6414201550999996</v>
      </c>
      <c r="H810">
        <v>20.168605571000001</v>
      </c>
    </row>
    <row r="811" spans="1:8" x14ac:dyDescent="0.25">
      <c r="A811" t="s">
        <v>54</v>
      </c>
      <c r="B811" t="str">
        <f t="shared" si="24"/>
        <v>EVER</v>
      </c>
      <c r="C811">
        <v>2007</v>
      </c>
      <c r="D811" t="str">
        <f t="shared" si="25"/>
        <v>EVER:2007</v>
      </c>
      <c r="E811">
        <v>90</v>
      </c>
      <c r="F811">
        <v>65.358953690000007</v>
      </c>
      <c r="G811">
        <v>7.8146251998</v>
      </c>
      <c r="H811">
        <v>18.336814733000001</v>
      </c>
    </row>
    <row r="812" spans="1:8" x14ac:dyDescent="0.25">
      <c r="A812" t="s">
        <v>54</v>
      </c>
      <c r="B812" t="str">
        <f t="shared" si="24"/>
        <v>EVER</v>
      </c>
      <c r="C812">
        <v>2008</v>
      </c>
      <c r="D812" t="str">
        <f t="shared" si="25"/>
        <v>EVER:2008</v>
      </c>
      <c r="E812">
        <v>90</v>
      </c>
      <c r="F812">
        <v>64.228471850999995</v>
      </c>
      <c r="G812">
        <v>8.6590951969999992</v>
      </c>
      <c r="H812">
        <v>18.259711686999999</v>
      </c>
    </row>
    <row r="813" spans="1:8" x14ac:dyDescent="0.25">
      <c r="A813" t="s">
        <v>54</v>
      </c>
      <c r="B813" t="str">
        <f t="shared" si="24"/>
        <v>EVER</v>
      </c>
      <c r="C813">
        <v>2009</v>
      </c>
      <c r="D813" t="str">
        <f t="shared" si="25"/>
        <v>EVER:2009</v>
      </c>
      <c r="E813">
        <v>90</v>
      </c>
      <c r="F813">
        <v>52.070484595000003</v>
      </c>
      <c r="G813">
        <v>7.6993530632000002</v>
      </c>
      <c r="H813">
        <v>16.367837403999999</v>
      </c>
    </row>
    <row r="814" spans="1:8" x14ac:dyDescent="0.25">
      <c r="A814" t="s">
        <v>54</v>
      </c>
      <c r="B814" t="str">
        <f t="shared" si="24"/>
        <v>EVER</v>
      </c>
      <c r="C814">
        <v>2010</v>
      </c>
      <c r="D814" t="str">
        <f t="shared" si="25"/>
        <v>EVER:2010</v>
      </c>
      <c r="E814">
        <v>90</v>
      </c>
      <c r="F814">
        <v>54.523515400999997</v>
      </c>
      <c r="G814">
        <v>7.9982329914000001</v>
      </c>
      <c r="H814">
        <v>16.895735940000002</v>
      </c>
    </row>
    <row r="815" spans="1:8" x14ac:dyDescent="0.25">
      <c r="A815" t="s">
        <v>54</v>
      </c>
      <c r="B815" t="str">
        <f t="shared" si="24"/>
        <v>EVER</v>
      </c>
      <c r="C815">
        <v>2011</v>
      </c>
      <c r="D815" t="str">
        <f t="shared" si="25"/>
        <v>EVER:2011</v>
      </c>
      <c r="E815">
        <v>90</v>
      </c>
      <c r="F815">
        <v>54.151766475000002</v>
      </c>
      <c r="G815">
        <v>8.2971419935000004</v>
      </c>
      <c r="H815">
        <v>16.696766836999998</v>
      </c>
    </row>
    <row r="816" spans="1:8" x14ac:dyDescent="0.25">
      <c r="A816" t="s">
        <v>54</v>
      </c>
      <c r="B816" t="str">
        <f t="shared" si="24"/>
        <v>EVER</v>
      </c>
      <c r="C816">
        <v>2012</v>
      </c>
      <c r="D816" t="str">
        <f t="shared" si="25"/>
        <v>EVER:2012</v>
      </c>
      <c r="E816">
        <v>90</v>
      </c>
      <c r="F816">
        <v>52.232469651999999</v>
      </c>
      <c r="G816">
        <v>7.9235052734</v>
      </c>
      <c r="H816">
        <v>16.391688139999999</v>
      </c>
    </row>
    <row r="817" spans="1:8" x14ac:dyDescent="0.25">
      <c r="A817" t="s">
        <v>54</v>
      </c>
      <c r="B817" t="str">
        <f t="shared" si="24"/>
        <v>EVER</v>
      </c>
      <c r="C817">
        <v>2013</v>
      </c>
      <c r="D817" t="str">
        <f t="shared" si="25"/>
        <v>EVER:2013</v>
      </c>
      <c r="E817">
        <v>90</v>
      </c>
      <c r="F817">
        <v>46.197284848000002</v>
      </c>
      <c r="G817">
        <v>7.5492229348000004</v>
      </c>
      <c r="H817">
        <v>15.170835703</v>
      </c>
    </row>
    <row r="818" spans="1:8" x14ac:dyDescent="0.25">
      <c r="A818" t="s">
        <v>54</v>
      </c>
      <c r="B818" t="str">
        <f t="shared" si="24"/>
        <v>EVER</v>
      </c>
      <c r="C818">
        <v>2014</v>
      </c>
      <c r="D818" t="str">
        <f t="shared" si="25"/>
        <v>EVER:2014</v>
      </c>
      <c r="E818">
        <v>90</v>
      </c>
      <c r="F818">
        <v>46.815589240000001</v>
      </c>
      <c r="G818">
        <v>7.3896682613999998</v>
      </c>
      <c r="H818">
        <v>15.139881994</v>
      </c>
    </row>
    <row r="819" spans="1:8" x14ac:dyDescent="0.25">
      <c r="A819" t="s">
        <v>54</v>
      </c>
      <c r="B819" t="str">
        <f t="shared" si="24"/>
        <v>EVER</v>
      </c>
      <c r="C819">
        <v>2015</v>
      </c>
      <c r="D819" t="str">
        <f t="shared" si="25"/>
        <v>EVER:2015</v>
      </c>
      <c r="E819">
        <v>90</v>
      </c>
      <c r="F819">
        <v>47.354566949999999</v>
      </c>
      <c r="G819">
        <v>7.5426930779000001</v>
      </c>
      <c r="H819">
        <v>15.245954004</v>
      </c>
    </row>
    <row r="820" spans="1:8" x14ac:dyDescent="0.25">
      <c r="A820" t="s">
        <v>54</v>
      </c>
      <c r="B820" t="str">
        <f t="shared" si="24"/>
        <v>EVER</v>
      </c>
      <c r="C820">
        <v>2016</v>
      </c>
      <c r="D820" t="str">
        <f t="shared" si="25"/>
        <v>EVER:2016</v>
      </c>
      <c r="E820">
        <v>90</v>
      </c>
      <c r="F820">
        <v>44.953554883999999</v>
      </c>
      <c r="G820">
        <v>8.2142378717</v>
      </c>
      <c r="H820">
        <v>14.717686912</v>
      </c>
    </row>
    <row r="821" spans="1:8" x14ac:dyDescent="0.25">
      <c r="A821" t="s">
        <v>54</v>
      </c>
      <c r="B821" t="str">
        <f t="shared" si="24"/>
        <v>EVER</v>
      </c>
      <c r="C821">
        <v>2017</v>
      </c>
      <c r="D821" t="str">
        <f t="shared" si="25"/>
        <v>EVER:2017</v>
      </c>
      <c r="E821">
        <v>90</v>
      </c>
      <c r="F821">
        <v>42.44233114</v>
      </c>
      <c r="G821">
        <v>7.4383982235000001</v>
      </c>
      <c r="H821">
        <v>14.307668547</v>
      </c>
    </row>
    <row r="822" spans="1:8" x14ac:dyDescent="0.25">
      <c r="A822" t="s">
        <v>347</v>
      </c>
      <c r="B822" t="str">
        <f t="shared" si="24"/>
        <v>FLAT</v>
      </c>
      <c r="C822">
        <v>2003</v>
      </c>
      <c r="D822" t="str">
        <f t="shared" si="25"/>
        <v>FLAT:2003</v>
      </c>
      <c r="E822">
        <v>90</v>
      </c>
      <c r="F822">
        <v>33.514945478999998</v>
      </c>
      <c r="G822">
        <v>5.7024065152999999</v>
      </c>
      <c r="H822">
        <v>11.933777473999999</v>
      </c>
    </row>
    <row r="823" spans="1:8" x14ac:dyDescent="0.25">
      <c r="A823" t="s">
        <v>347</v>
      </c>
      <c r="B823" t="str">
        <f t="shared" si="24"/>
        <v>FLAT</v>
      </c>
      <c r="C823">
        <v>2004</v>
      </c>
      <c r="D823" t="str">
        <f t="shared" si="25"/>
        <v>FLAT:2004</v>
      </c>
      <c r="E823">
        <v>90</v>
      </c>
      <c r="F823">
        <v>33.251900116999998</v>
      </c>
      <c r="G823">
        <v>5.8362794416000003</v>
      </c>
      <c r="H823">
        <v>11.830078740999999</v>
      </c>
    </row>
    <row r="824" spans="1:8" x14ac:dyDescent="0.25">
      <c r="A824" t="s">
        <v>347</v>
      </c>
      <c r="B824" t="str">
        <f t="shared" si="24"/>
        <v>FLAT</v>
      </c>
      <c r="C824">
        <v>2005</v>
      </c>
      <c r="D824" t="str">
        <f t="shared" si="25"/>
        <v>FLAT:2005</v>
      </c>
      <c r="E824">
        <v>90</v>
      </c>
      <c r="F824">
        <v>33.310780356999999</v>
      </c>
      <c r="G824">
        <v>5.6006798374000004</v>
      </c>
      <c r="H824">
        <v>11.933842541000001</v>
      </c>
    </row>
    <row r="825" spans="1:8" x14ac:dyDescent="0.25">
      <c r="A825" t="s">
        <v>347</v>
      </c>
      <c r="B825" t="str">
        <f t="shared" si="24"/>
        <v>FLAT</v>
      </c>
      <c r="C825">
        <v>2006</v>
      </c>
      <c r="D825" t="str">
        <f t="shared" si="25"/>
        <v>FLAT:2006</v>
      </c>
      <c r="E825">
        <v>90</v>
      </c>
      <c r="F825">
        <v>34.257521025999999</v>
      </c>
      <c r="G825">
        <v>6.5168749416000002</v>
      </c>
      <c r="H825">
        <v>12.237517143</v>
      </c>
    </row>
    <row r="826" spans="1:8" x14ac:dyDescent="0.25">
      <c r="A826" t="s">
        <v>347</v>
      </c>
      <c r="B826" t="str">
        <f t="shared" si="24"/>
        <v>FLAT</v>
      </c>
      <c r="C826">
        <v>2007</v>
      </c>
      <c r="D826" t="str">
        <f t="shared" si="25"/>
        <v>FLAT:2007</v>
      </c>
      <c r="E826">
        <v>90</v>
      </c>
      <c r="F826">
        <v>33.136336704999998</v>
      </c>
      <c r="G826">
        <v>5.8562310328000002</v>
      </c>
      <c r="H826">
        <v>11.790045884</v>
      </c>
    </row>
    <row r="827" spans="1:8" x14ac:dyDescent="0.25">
      <c r="A827" t="s">
        <v>347</v>
      </c>
      <c r="B827" t="str">
        <f t="shared" si="24"/>
        <v>FLAT</v>
      </c>
      <c r="C827">
        <v>2008</v>
      </c>
      <c r="D827" t="str">
        <f t="shared" si="25"/>
        <v>FLAT:2008</v>
      </c>
      <c r="E827">
        <v>90</v>
      </c>
      <c r="F827">
        <v>31.456955662999999</v>
      </c>
      <c r="G827">
        <v>6.3820914648000002</v>
      </c>
      <c r="H827">
        <v>11.290835191999999</v>
      </c>
    </row>
    <row r="828" spans="1:8" x14ac:dyDescent="0.25">
      <c r="A828" t="s">
        <v>347</v>
      </c>
      <c r="B828" t="str">
        <f t="shared" si="24"/>
        <v>FLAT</v>
      </c>
      <c r="C828">
        <v>2009</v>
      </c>
      <c r="D828" t="str">
        <f t="shared" si="25"/>
        <v>FLAT:2009</v>
      </c>
      <c r="E828">
        <v>90</v>
      </c>
      <c r="F828">
        <v>30.409155611999999</v>
      </c>
      <c r="G828">
        <v>5.7959282026999999</v>
      </c>
      <c r="H828">
        <v>10.950823319</v>
      </c>
    </row>
    <row r="829" spans="1:8" x14ac:dyDescent="0.25">
      <c r="A829" t="s">
        <v>347</v>
      </c>
      <c r="B829" t="str">
        <f t="shared" si="24"/>
        <v>FLAT</v>
      </c>
      <c r="C829">
        <v>2010</v>
      </c>
      <c r="D829" t="str">
        <f t="shared" si="25"/>
        <v>FLAT:2010</v>
      </c>
      <c r="E829">
        <v>90</v>
      </c>
      <c r="F829">
        <v>28.095159042999999</v>
      </c>
      <c r="G829">
        <v>5.9757937471</v>
      </c>
      <c r="H829">
        <v>10.190522407</v>
      </c>
    </row>
    <row r="830" spans="1:8" x14ac:dyDescent="0.25">
      <c r="A830" t="s">
        <v>347</v>
      </c>
      <c r="B830" t="str">
        <f t="shared" si="24"/>
        <v>FLAT</v>
      </c>
      <c r="C830">
        <v>2011</v>
      </c>
      <c r="D830" t="str">
        <f t="shared" si="25"/>
        <v>FLAT:2011</v>
      </c>
      <c r="E830">
        <v>90</v>
      </c>
      <c r="F830">
        <v>27.914043941999999</v>
      </c>
      <c r="G830">
        <v>5.4445107182000001</v>
      </c>
      <c r="H830">
        <v>10.028447874999999</v>
      </c>
    </row>
    <row r="831" spans="1:8" x14ac:dyDescent="0.25">
      <c r="A831" t="s">
        <v>347</v>
      </c>
      <c r="B831" t="str">
        <f t="shared" si="24"/>
        <v>FLAT</v>
      </c>
      <c r="C831">
        <v>2012</v>
      </c>
      <c r="D831" t="str">
        <f t="shared" si="25"/>
        <v>FLAT:2012</v>
      </c>
      <c r="E831">
        <v>90</v>
      </c>
      <c r="F831">
        <v>30.835178354</v>
      </c>
      <c r="G831">
        <v>6.6438053571999998</v>
      </c>
      <c r="H831">
        <v>11.169365165</v>
      </c>
    </row>
    <row r="832" spans="1:8" x14ac:dyDescent="0.25">
      <c r="A832" t="s">
        <v>347</v>
      </c>
      <c r="B832" t="str">
        <f t="shared" si="24"/>
        <v>FLAT</v>
      </c>
      <c r="C832">
        <v>2013</v>
      </c>
      <c r="D832" t="str">
        <f t="shared" si="25"/>
        <v>FLAT:2013</v>
      </c>
      <c r="E832">
        <v>90</v>
      </c>
      <c r="F832">
        <v>29.153189554000001</v>
      </c>
      <c r="G832">
        <v>6.0229557766999999</v>
      </c>
      <c r="H832">
        <v>10.539702688</v>
      </c>
    </row>
    <row r="833" spans="1:8" x14ac:dyDescent="0.25">
      <c r="A833" t="s">
        <v>347</v>
      </c>
      <c r="B833" t="str">
        <f t="shared" si="24"/>
        <v>FLAT</v>
      </c>
      <c r="C833">
        <v>2014</v>
      </c>
      <c r="D833" t="str">
        <f t="shared" si="25"/>
        <v>FLAT:2014</v>
      </c>
      <c r="E833">
        <v>90</v>
      </c>
      <c r="F833">
        <v>26.598794302999998</v>
      </c>
      <c r="G833">
        <v>5.778843245</v>
      </c>
      <c r="H833">
        <v>9.6602368652999999</v>
      </c>
    </row>
    <row r="834" spans="1:8" x14ac:dyDescent="0.25">
      <c r="A834" t="s">
        <v>347</v>
      </c>
      <c r="B834" t="str">
        <f t="shared" ref="B834:B897" si="26">LEFT(A834,4)</f>
        <v>FLAT</v>
      </c>
      <c r="C834">
        <v>2015</v>
      </c>
      <c r="D834" t="str">
        <f t="shared" ref="D834:D897" si="27">CONCATENATE(B834,":",C834)</f>
        <v>FLAT:2015</v>
      </c>
      <c r="E834">
        <v>90</v>
      </c>
      <c r="F834">
        <v>28.887026410000001</v>
      </c>
      <c r="G834">
        <v>5.7465982301</v>
      </c>
      <c r="H834">
        <v>10.459844156999999</v>
      </c>
    </row>
    <row r="835" spans="1:8" x14ac:dyDescent="0.25">
      <c r="A835" t="s">
        <v>347</v>
      </c>
      <c r="B835" t="str">
        <f t="shared" si="26"/>
        <v>FLAT</v>
      </c>
      <c r="C835">
        <v>2016</v>
      </c>
      <c r="D835" t="str">
        <f t="shared" si="27"/>
        <v>FLAT:2016</v>
      </c>
      <c r="E835">
        <v>90</v>
      </c>
      <c r="F835">
        <v>27.129545092000001</v>
      </c>
      <c r="G835">
        <v>6.2719832037999996</v>
      </c>
      <c r="H835">
        <v>9.8468477123000007</v>
      </c>
    </row>
    <row r="836" spans="1:8" x14ac:dyDescent="0.25">
      <c r="A836" t="s">
        <v>347</v>
      </c>
      <c r="B836" t="str">
        <f t="shared" si="26"/>
        <v>FLAT</v>
      </c>
      <c r="C836">
        <v>2017</v>
      </c>
      <c r="D836" t="str">
        <f t="shared" si="27"/>
        <v>FLAT:2017</v>
      </c>
      <c r="E836">
        <v>90</v>
      </c>
      <c r="F836">
        <v>28.479359205000002</v>
      </c>
      <c r="G836">
        <v>5.6234939150000001</v>
      </c>
      <c r="H836">
        <v>10.330794713</v>
      </c>
    </row>
    <row r="837" spans="1:8" x14ac:dyDescent="0.25">
      <c r="A837" t="s">
        <v>348</v>
      </c>
      <c r="B837" t="str">
        <f t="shared" si="26"/>
        <v>FLTO</v>
      </c>
      <c r="C837">
        <v>2012</v>
      </c>
      <c r="D837" t="str">
        <f t="shared" si="27"/>
        <v>FLTO:2012</v>
      </c>
      <c r="E837">
        <v>90</v>
      </c>
      <c r="F837">
        <v>20.869097050000001</v>
      </c>
      <c r="G837">
        <v>3.9482414615999999</v>
      </c>
      <c r="H837">
        <v>7.2528778192000001</v>
      </c>
    </row>
    <row r="838" spans="1:8" x14ac:dyDescent="0.25">
      <c r="A838" t="s">
        <v>348</v>
      </c>
      <c r="B838" t="str">
        <f t="shared" si="26"/>
        <v>FLTO</v>
      </c>
      <c r="C838">
        <v>2013</v>
      </c>
      <c r="D838" t="str">
        <f t="shared" si="27"/>
        <v>FLTO:2013</v>
      </c>
      <c r="E838">
        <v>90</v>
      </c>
      <c r="F838">
        <v>19.126036596999999</v>
      </c>
      <c r="G838">
        <v>3.5678705181999999</v>
      </c>
      <c r="H838">
        <v>6.3839875532999999</v>
      </c>
    </row>
    <row r="839" spans="1:8" x14ac:dyDescent="0.25">
      <c r="A839" t="s">
        <v>348</v>
      </c>
      <c r="B839" t="str">
        <f t="shared" si="26"/>
        <v>FLTO</v>
      </c>
      <c r="C839">
        <v>2014</v>
      </c>
      <c r="D839" t="str">
        <f t="shared" si="27"/>
        <v>FLTO:2014</v>
      </c>
      <c r="E839">
        <v>90</v>
      </c>
      <c r="F839">
        <v>17.526426841999999</v>
      </c>
      <c r="G839">
        <v>3.1978843962000001</v>
      </c>
      <c r="H839">
        <v>5.4912980165</v>
      </c>
    </row>
    <row r="840" spans="1:8" x14ac:dyDescent="0.25">
      <c r="A840" t="s">
        <v>348</v>
      </c>
      <c r="B840" t="str">
        <f t="shared" si="26"/>
        <v>FLTO</v>
      </c>
      <c r="C840">
        <v>2015</v>
      </c>
      <c r="D840" t="str">
        <f t="shared" si="27"/>
        <v>FLTO:2015</v>
      </c>
      <c r="E840">
        <v>90</v>
      </c>
      <c r="F840">
        <v>17.851032964000002</v>
      </c>
      <c r="G840">
        <v>3.7166527624999999</v>
      </c>
      <c r="H840">
        <v>5.7155541973000004</v>
      </c>
    </row>
    <row r="841" spans="1:8" x14ac:dyDescent="0.25">
      <c r="A841" t="s">
        <v>348</v>
      </c>
      <c r="B841" t="str">
        <f t="shared" si="26"/>
        <v>FLTO</v>
      </c>
      <c r="C841">
        <v>2016</v>
      </c>
      <c r="D841" t="str">
        <f t="shared" si="27"/>
        <v>FLTO:2016</v>
      </c>
      <c r="E841">
        <v>90</v>
      </c>
      <c r="F841">
        <v>17.083755970999999</v>
      </c>
      <c r="G841">
        <v>3.3852621271999999</v>
      </c>
      <c r="H841">
        <v>5.2691649980999999</v>
      </c>
    </row>
    <row r="842" spans="1:8" x14ac:dyDescent="0.25">
      <c r="A842" t="s">
        <v>348</v>
      </c>
      <c r="B842" t="str">
        <f t="shared" si="26"/>
        <v>FLTO</v>
      </c>
      <c r="C842">
        <v>2017</v>
      </c>
      <c r="D842" t="str">
        <f t="shared" si="27"/>
        <v>FLTO:2017</v>
      </c>
      <c r="E842">
        <v>90</v>
      </c>
      <c r="F842">
        <v>20.105879768000001</v>
      </c>
      <c r="G842">
        <v>4.0700376404999998</v>
      </c>
      <c r="H842">
        <v>6.8652750814000001</v>
      </c>
    </row>
    <row r="843" spans="1:8" x14ac:dyDescent="0.25">
      <c r="A843" t="s">
        <v>349</v>
      </c>
      <c r="B843" t="str">
        <f t="shared" si="26"/>
        <v>FOPE</v>
      </c>
      <c r="C843">
        <v>2003</v>
      </c>
      <c r="D843" t="str">
        <f t="shared" si="27"/>
        <v>FOPE:2003</v>
      </c>
      <c r="E843">
        <v>90</v>
      </c>
      <c r="F843">
        <v>46.954461555999998</v>
      </c>
      <c r="G843">
        <v>5.6588967056000001</v>
      </c>
      <c r="H843">
        <v>15.289458850999999</v>
      </c>
    </row>
    <row r="844" spans="1:8" x14ac:dyDescent="0.25">
      <c r="A844" t="s">
        <v>349</v>
      </c>
      <c r="B844" t="str">
        <f t="shared" si="26"/>
        <v>FOPE</v>
      </c>
      <c r="C844">
        <v>2004</v>
      </c>
      <c r="D844" t="str">
        <f t="shared" si="27"/>
        <v>FOPE:2004</v>
      </c>
      <c r="E844">
        <v>90</v>
      </c>
      <c r="F844">
        <v>65.644384540000004</v>
      </c>
      <c r="G844">
        <v>6.2673408728000002</v>
      </c>
      <c r="H844">
        <v>17.994909496999998</v>
      </c>
    </row>
    <row r="845" spans="1:8" x14ac:dyDescent="0.25">
      <c r="A845" t="s">
        <v>349</v>
      </c>
      <c r="B845" t="str">
        <f t="shared" si="26"/>
        <v>FOPE</v>
      </c>
      <c r="C845">
        <v>2005</v>
      </c>
      <c r="D845" t="str">
        <f t="shared" si="27"/>
        <v>FOPE:2005</v>
      </c>
      <c r="E845">
        <v>90</v>
      </c>
      <c r="F845">
        <v>48.942168537999997</v>
      </c>
      <c r="G845">
        <v>5.8277966904999996</v>
      </c>
      <c r="H845">
        <v>15.616086648</v>
      </c>
    </row>
    <row r="846" spans="1:8" x14ac:dyDescent="0.25">
      <c r="A846" t="s">
        <v>349</v>
      </c>
      <c r="B846" t="str">
        <f t="shared" si="26"/>
        <v>FOPE</v>
      </c>
      <c r="C846">
        <v>2006</v>
      </c>
      <c r="D846" t="str">
        <f t="shared" si="27"/>
        <v>FOPE:2006</v>
      </c>
      <c r="E846">
        <v>90</v>
      </c>
      <c r="F846">
        <v>53.788109816000002</v>
      </c>
      <c r="G846">
        <v>5.7510575456000002</v>
      </c>
      <c r="H846">
        <v>16.477647869999998</v>
      </c>
    </row>
    <row r="847" spans="1:8" x14ac:dyDescent="0.25">
      <c r="A847" t="s">
        <v>349</v>
      </c>
      <c r="B847" t="str">
        <f t="shared" si="26"/>
        <v>FOPE</v>
      </c>
      <c r="C847">
        <v>2007</v>
      </c>
      <c r="D847" t="str">
        <f t="shared" si="27"/>
        <v>FOPE:2007</v>
      </c>
      <c r="E847">
        <v>90</v>
      </c>
      <c r="F847">
        <v>51.046094889999999</v>
      </c>
      <c r="G847">
        <v>5.9217594600999997</v>
      </c>
      <c r="H847">
        <v>15.721562090999999</v>
      </c>
    </row>
    <row r="848" spans="1:8" x14ac:dyDescent="0.25">
      <c r="A848" t="s">
        <v>349</v>
      </c>
      <c r="B848" t="str">
        <f t="shared" si="26"/>
        <v>FOPE</v>
      </c>
      <c r="C848">
        <v>2008</v>
      </c>
      <c r="D848" t="str">
        <f t="shared" si="27"/>
        <v>FOPE:2008</v>
      </c>
      <c r="E848">
        <v>90</v>
      </c>
      <c r="F848">
        <v>55.224062875999998</v>
      </c>
      <c r="G848">
        <v>6.1570319044000001</v>
      </c>
      <c r="H848">
        <v>16.721732730999999</v>
      </c>
    </row>
    <row r="849" spans="1:8" x14ac:dyDescent="0.25">
      <c r="A849" t="s">
        <v>349</v>
      </c>
      <c r="B849" t="str">
        <f t="shared" si="26"/>
        <v>FOPE</v>
      </c>
      <c r="C849">
        <v>2009</v>
      </c>
      <c r="D849" t="str">
        <f t="shared" si="27"/>
        <v>FOPE:2009</v>
      </c>
      <c r="E849">
        <v>90</v>
      </c>
      <c r="F849">
        <v>45.437365104000001</v>
      </c>
      <c r="G849">
        <v>5.6860317319</v>
      </c>
      <c r="H849">
        <v>14.813379842</v>
      </c>
    </row>
    <row r="850" spans="1:8" x14ac:dyDescent="0.25">
      <c r="A850" t="s">
        <v>349</v>
      </c>
      <c r="B850" t="str">
        <f t="shared" si="26"/>
        <v>FOPE</v>
      </c>
      <c r="C850">
        <v>2010</v>
      </c>
      <c r="D850" t="str">
        <f t="shared" si="27"/>
        <v>FOPE:2010</v>
      </c>
      <c r="E850">
        <v>90</v>
      </c>
      <c r="F850">
        <v>74.846548652999999</v>
      </c>
      <c r="G850">
        <v>6.6945473802000004</v>
      </c>
      <c r="H850">
        <v>19.44455391</v>
      </c>
    </row>
    <row r="851" spans="1:8" x14ac:dyDescent="0.25">
      <c r="A851" t="s">
        <v>349</v>
      </c>
      <c r="B851" t="str">
        <f t="shared" si="26"/>
        <v>FOPE</v>
      </c>
      <c r="C851">
        <v>2011</v>
      </c>
      <c r="D851" t="str">
        <f t="shared" si="27"/>
        <v>FOPE:2011</v>
      </c>
      <c r="E851">
        <v>90</v>
      </c>
      <c r="F851">
        <v>46.707748547000001</v>
      </c>
      <c r="G851">
        <v>5.5746016687999997</v>
      </c>
      <c r="H851">
        <v>14.473018208999999</v>
      </c>
    </row>
    <row r="852" spans="1:8" x14ac:dyDescent="0.25">
      <c r="A852" t="s">
        <v>349</v>
      </c>
      <c r="B852" t="str">
        <f t="shared" si="26"/>
        <v>FOPE</v>
      </c>
      <c r="C852">
        <v>2012</v>
      </c>
      <c r="D852" t="str">
        <f t="shared" si="27"/>
        <v>FOPE:2012</v>
      </c>
      <c r="E852">
        <v>90</v>
      </c>
      <c r="F852">
        <v>56.157708696</v>
      </c>
      <c r="G852">
        <v>6.1607271892000002</v>
      </c>
      <c r="H852">
        <v>16.820122687000001</v>
      </c>
    </row>
    <row r="853" spans="1:8" x14ac:dyDescent="0.25">
      <c r="A853" t="s">
        <v>349</v>
      </c>
      <c r="B853" t="str">
        <f t="shared" si="26"/>
        <v>FOPE</v>
      </c>
      <c r="C853">
        <v>2013</v>
      </c>
      <c r="D853" t="str">
        <f t="shared" si="27"/>
        <v>FOPE:2013</v>
      </c>
      <c r="E853">
        <v>90</v>
      </c>
      <c r="F853">
        <v>42.017911763999997</v>
      </c>
      <c r="G853">
        <v>5.2585752578999996</v>
      </c>
      <c r="H853">
        <v>14.099942735000001</v>
      </c>
    </row>
    <row r="854" spans="1:8" x14ac:dyDescent="0.25">
      <c r="A854" t="s">
        <v>349</v>
      </c>
      <c r="B854" t="str">
        <f t="shared" si="26"/>
        <v>FOPE</v>
      </c>
      <c r="C854">
        <v>2014</v>
      </c>
      <c r="D854" t="str">
        <f t="shared" si="27"/>
        <v>FOPE:2014</v>
      </c>
      <c r="E854">
        <v>90</v>
      </c>
      <c r="F854">
        <v>46.830403185000002</v>
      </c>
      <c r="G854">
        <v>6.1540136916000003</v>
      </c>
      <c r="H854">
        <v>15.104136873</v>
      </c>
    </row>
    <row r="855" spans="1:8" x14ac:dyDescent="0.25">
      <c r="A855" t="s">
        <v>349</v>
      </c>
      <c r="B855" t="str">
        <f t="shared" si="26"/>
        <v>FOPE</v>
      </c>
      <c r="C855">
        <v>2015</v>
      </c>
      <c r="D855" t="str">
        <f t="shared" si="27"/>
        <v>FOPE:2015</v>
      </c>
      <c r="E855">
        <v>90</v>
      </c>
      <c r="F855">
        <v>41.965694251000002</v>
      </c>
      <c r="G855">
        <v>5.7891147580000002</v>
      </c>
      <c r="H855">
        <v>13.769793952000001</v>
      </c>
    </row>
    <row r="856" spans="1:8" x14ac:dyDescent="0.25">
      <c r="A856" t="s">
        <v>349</v>
      </c>
      <c r="B856" t="str">
        <f t="shared" si="26"/>
        <v>FOPE</v>
      </c>
      <c r="C856">
        <v>2016</v>
      </c>
      <c r="D856" t="str">
        <f t="shared" si="27"/>
        <v>FOPE:2016</v>
      </c>
      <c r="E856">
        <v>90</v>
      </c>
      <c r="F856">
        <v>37.370236925</v>
      </c>
      <c r="G856">
        <v>5.7145977197000004</v>
      </c>
      <c r="H856">
        <v>12.644563534</v>
      </c>
    </row>
    <row r="857" spans="1:8" x14ac:dyDescent="0.25">
      <c r="A857" t="s">
        <v>349</v>
      </c>
      <c r="B857" t="str">
        <f t="shared" si="26"/>
        <v>FOPE</v>
      </c>
      <c r="C857">
        <v>2017</v>
      </c>
      <c r="D857" t="str">
        <f t="shared" si="27"/>
        <v>FOPE:2017</v>
      </c>
      <c r="E857">
        <v>90</v>
      </c>
      <c r="F857">
        <v>42.402083881999999</v>
      </c>
      <c r="G857">
        <v>5.4967001285999997</v>
      </c>
      <c r="H857">
        <v>14.160277519999999</v>
      </c>
    </row>
    <row r="858" spans="1:8" x14ac:dyDescent="0.25">
      <c r="A858" t="s">
        <v>350</v>
      </c>
      <c r="B858" t="str">
        <f t="shared" si="26"/>
        <v>FRES</v>
      </c>
      <c r="C858">
        <v>2005</v>
      </c>
      <c r="D858" t="str">
        <f t="shared" si="27"/>
        <v>FRES:2005</v>
      </c>
      <c r="E858">
        <v>90</v>
      </c>
      <c r="F858">
        <v>282.69243168000003</v>
      </c>
      <c r="G858">
        <v>7.5226156134000002</v>
      </c>
      <c r="H858">
        <v>32.275662830999998</v>
      </c>
    </row>
    <row r="859" spans="1:8" x14ac:dyDescent="0.25">
      <c r="A859" t="s">
        <v>350</v>
      </c>
      <c r="B859" t="str">
        <f t="shared" si="26"/>
        <v>FRES</v>
      </c>
      <c r="C859">
        <v>2006</v>
      </c>
      <c r="D859" t="str">
        <f t="shared" si="27"/>
        <v>FRES:2006</v>
      </c>
      <c r="E859">
        <v>90</v>
      </c>
      <c r="F859">
        <v>199.70332160000001</v>
      </c>
      <c r="G859">
        <v>7.0950844107000002</v>
      </c>
      <c r="H859">
        <v>29.355748351999999</v>
      </c>
    </row>
    <row r="860" spans="1:8" x14ac:dyDescent="0.25">
      <c r="A860" t="s">
        <v>350</v>
      </c>
      <c r="B860" t="str">
        <f t="shared" si="26"/>
        <v>FRES</v>
      </c>
      <c r="C860">
        <v>2007</v>
      </c>
      <c r="D860" t="str">
        <f t="shared" si="27"/>
        <v>FRES:2007</v>
      </c>
      <c r="E860">
        <v>90</v>
      </c>
      <c r="F860">
        <v>259.71447269999999</v>
      </c>
      <c r="G860">
        <v>7.9073616623999996</v>
      </c>
      <c r="H860">
        <v>31.237104000999999</v>
      </c>
    </row>
    <row r="861" spans="1:8" x14ac:dyDescent="0.25">
      <c r="A861" t="s">
        <v>350</v>
      </c>
      <c r="B861" t="str">
        <f t="shared" si="26"/>
        <v>FRES</v>
      </c>
      <c r="C861">
        <v>2008</v>
      </c>
      <c r="D861" t="str">
        <f t="shared" si="27"/>
        <v>FRES:2008</v>
      </c>
      <c r="E861">
        <v>90</v>
      </c>
      <c r="F861">
        <v>283.56395335000002</v>
      </c>
      <c r="G861">
        <v>7.6327036104000001</v>
      </c>
      <c r="H861">
        <v>32.291129628</v>
      </c>
    </row>
    <row r="862" spans="1:8" x14ac:dyDescent="0.25">
      <c r="A862" t="s">
        <v>350</v>
      </c>
      <c r="B862" t="str">
        <f t="shared" si="26"/>
        <v>FRES</v>
      </c>
      <c r="C862">
        <v>2009</v>
      </c>
      <c r="D862" t="str">
        <f t="shared" si="27"/>
        <v>FRES:2009</v>
      </c>
      <c r="E862">
        <v>90</v>
      </c>
      <c r="F862">
        <v>230.41327716999999</v>
      </c>
      <c r="G862">
        <v>7.7179314111000004</v>
      </c>
      <c r="H862">
        <v>30.241239659000001</v>
      </c>
    </row>
    <row r="863" spans="1:8" x14ac:dyDescent="0.25">
      <c r="A863" t="s">
        <v>350</v>
      </c>
      <c r="B863" t="str">
        <f t="shared" si="26"/>
        <v>FRES</v>
      </c>
      <c r="C863">
        <v>2010</v>
      </c>
      <c r="D863" t="str">
        <f t="shared" si="27"/>
        <v>FRES:2010</v>
      </c>
      <c r="E863">
        <v>90</v>
      </c>
      <c r="F863">
        <v>226.57935044999999</v>
      </c>
      <c r="G863">
        <v>7.7796715690999996</v>
      </c>
      <c r="H863">
        <v>30.117551808000002</v>
      </c>
    </row>
    <row r="864" spans="1:8" x14ac:dyDescent="0.25">
      <c r="A864" t="s">
        <v>350</v>
      </c>
      <c r="B864" t="str">
        <f t="shared" si="26"/>
        <v>FRES</v>
      </c>
      <c r="C864">
        <v>2011</v>
      </c>
      <c r="D864" t="str">
        <f t="shared" si="27"/>
        <v>FRES:2011</v>
      </c>
      <c r="E864">
        <v>90</v>
      </c>
      <c r="F864">
        <v>272.01798020000001</v>
      </c>
      <c r="G864">
        <v>8.1159887893999993</v>
      </c>
      <c r="H864">
        <v>31.179286101999999</v>
      </c>
    </row>
    <row r="865" spans="1:8" x14ac:dyDescent="0.25">
      <c r="A865" t="s">
        <v>350</v>
      </c>
      <c r="B865" t="str">
        <f t="shared" si="26"/>
        <v>FRES</v>
      </c>
      <c r="C865">
        <v>2012</v>
      </c>
      <c r="D865" t="str">
        <f t="shared" si="27"/>
        <v>FRES:2012</v>
      </c>
      <c r="E865">
        <v>90</v>
      </c>
      <c r="F865">
        <v>259.23245009999999</v>
      </c>
      <c r="G865">
        <v>8.6066013699999999</v>
      </c>
      <c r="H865">
        <v>31.492749062000001</v>
      </c>
    </row>
    <row r="866" spans="1:8" x14ac:dyDescent="0.25">
      <c r="A866" t="s">
        <v>350</v>
      </c>
      <c r="B866" t="str">
        <f t="shared" si="26"/>
        <v>FRES</v>
      </c>
      <c r="C866">
        <v>2013</v>
      </c>
      <c r="D866" t="str">
        <f t="shared" si="27"/>
        <v>FRES:2013</v>
      </c>
      <c r="E866">
        <v>90</v>
      </c>
      <c r="F866">
        <v>236.75387254</v>
      </c>
      <c r="G866">
        <v>7.6984621965000004</v>
      </c>
      <c r="H866">
        <v>30.560688658</v>
      </c>
    </row>
    <row r="867" spans="1:8" x14ac:dyDescent="0.25">
      <c r="A867" t="s">
        <v>350</v>
      </c>
      <c r="B867" t="str">
        <f t="shared" si="26"/>
        <v>FRES</v>
      </c>
      <c r="C867">
        <v>2014</v>
      </c>
      <c r="D867" t="str">
        <f t="shared" si="27"/>
        <v>FRES:2014</v>
      </c>
      <c r="E867">
        <v>90</v>
      </c>
      <c r="F867">
        <v>347.62506332999999</v>
      </c>
      <c r="G867">
        <v>8.5512609394000005</v>
      </c>
      <c r="H867">
        <v>33.738426396999998</v>
      </c>
    </row>
    <row r="868" spans="1:8" x14ac:dyDescent="0.25">
      <c r="A868" t="s">
        <v>350</v>
      </c>
      <c r="B868" t="str">
        <f t="shared" si="26"/>
        <v>FRES</v>
      </c>
      <c r="C868">
        <v>2015</v>
      </c>
      <c r="D868" t="str">
        <f t="shared" si="27"/>
        <v>FRES:2015</v>
      </c>
      <c r="E868">
        <v>90</v>
      </c>
      <c r="F868">
        <v>277.26108927000001</v>
      </c>
      <c r="G868">
        <v>7.8985519360999996</v>
      </c>
      <c r="H868">
        <v>31.829614224</v>
      </c>
    </row>
    <row r="869" spans="1:8" x14ac:dyDescent="0.25">
      <c r="A869" t="s">
        <v>350</v>
      </c>
      <c r="B869" t="str">
        <f t="shared" si="26"/>
        <v>FRES</v>
      </c>
      <c r="C869">
        <v>2016</v>
      </c>
      <c r="D869" t="str">
        <f t="shared" si="27"/>
        <v>FRES:2016</v>
      </c>
      <c r="E869">
        <v>90</v>
      </c>
      <c r="F869">
        <v>181.06418715000001</v>
      </c>
      <c r="G869">
        <v>7.7082588954000002</v>
      </c>
      <c r="H869">
        <v>28.288483668000001</v>
      </c>
    </row>
    <row r="870" spans="1:8" x14ac:dyDescent="0.25">
      <c r="A870" t="s">
        <v>350</v>
      </c>
      <c r="B870" t="str">
        <f t="shared" si="26"/>
        <v>FRES</v>
      </c>
      <c r="C870">
        <v>2017</v>
      </c>
      <c r="D870" t="str">
        <f t="shared" si="27"/>
        <v>FRES:2017</v>
      </c>
      <c r="E870">
        <v>90</v>
      </c>
      <c r="F870">
        <v>231.94350509</v>
      </c>
      <c r="G870">
        <v>7.8176669998000001</v>
      </c>
      <c r="H870">
        <v>29.456709498999999</v>
      </c>
    </row>
    <row r="871" spans="1:8" x14ac:dyDescent="0.25">
      <c r="A871" t="s">
        <v>351</v>
      </c>
      <c r="B871" t="str">
        <f t="shared" si="26"/>
        <v>FRRE</v>
      </c>
      <c r="C871">
        <v>2005</v>
      </c>
      <c r="D871" t="str">
        <f t="shared" si="27"/>
        <v>FRRE:2005</v>
      </c>
      <c r="E871">
        <v>90</v>
      </c>
      <c r="F871">
        <v>249.04610624</v>
      </c>
      <c r="G871">
        <v>9.4389413507000004</v>
      </c>
      <c r="H871">
        <v>31.799677378999998</v>
      </c>
    </row>
    <row r="872" spans="1:8" x14ac:dyDescent="0.25">
      <c r="A872" t="s">
        <v>351</v>
      </c>
      <c r="B872" t="str">
        <f t="shared" si="26"/>
        <v>FRRE</v>
      </c>
      <c r="C872">
        <v>2006</v>
      </c>
      <c r="D872" t="str">
        <f t="shared" si="27"/>
        <v>FRRE:2006</v>
      </c>
      <c r="E872">
        <v>90</v>
      </c>
      <c r="F872">
        <v>204.1890511</v>
      </c>
      <c r="G872">
        <v>9.8650390658999996</v>
      </c>
      <c r="H872">
        <v>29.721609103999999</v>
      </c>
    </row>
    <row r="873" spans="1:8" x14ac:dyDescent="0.25">
      <c r="A873" t="s">
        <v>351</v>
      </c>
      <c r="B873" t="str">
        <f t="shared" si="26"/>
        <v>FRRE</v>
      </c>
      <c r="C873">
        <v>2007</v>
      </c>
      <c r="D873" t="str">
        <f t="shared" si="27"/>
        <v>FRRE:2007</v>
      </c>
      <c r="E873">
        <v>90</v>
      </c>
      <c r="F873">
        <v>175.85520141000001</v>
      </c>
      <c r="G873">
        <v>9.3965515229999994</v>
      </c>
      <c r="H873">
        <v>27.89819473</v>
      </c>
    </row>
    <row r="874" spans="1:8" x14ac:dyDescent="0.25">
      <c r="A874" t="s">
        <v>351</v>
      </c>
      <c r="B874" t="str">
        <f t="shared" si="26"/>
        <v>FRRE</v>
      </c>
      <c r="C874">
        <v>2008</v>
      </c>
      <c r="D874" t="str">
        <f t="shared" si="27"/>
        <v>FRRE:2008</v>
      </c>
      <c r="E874">
        <v>90</v>
      </c>
      <c r="F874">
        <v>124.48758402</v>
      </c>
      <c r="G874">
        <v>9.7681932620000005</v>
      </c>
      <c r="H874">
        <v>24.911322728999998</v>
      </c>
    </row>
    <row r="875" spans="1:8" x14ac:dyDescent="0.25">
      <c r="A875" t="s">
        <v>351</v>
      </c>
      <c r="B875" t="str">
        <f t="shared" si="26"/>
        <v>FRRE</v>
      </c>
      <c r="C875">
        <v>2009</v>
      </c>
      <c r="D875" t="str">
        <f t="shared" si="27"/>
        <v>FRRE:2009</v>
      </c>
      <c r="E875">
        <v>90</v>
      </c>
      <c r="F875">
        <v>110.6566286</v>
      </c>
      <c r="G875">
        <v>9.1601313373999993</v>
      </c>
      <c r="H875">
        <v>23.681083301000001</v>
      </c>
    </row>
    <row r="876" spans="1:8" x14ac:dyDescent="0.25">
      <c r="A876" t="s">
        <v>351</v>
      </c>
      <c r="B876" t="str">
        <f t="shared" si="26"/>
        <v>FRRE</v>
      </c>
      <c r="C876">
        <v>2010</v>
      </c>
      <c r="D876" t="str">
        <f t="shared" si="27"/>
        <v>FRRE:2010</v>
      </c>
      <c r="E876">
        <v>90</v>
      </c>
      <c r="F876">
        <v>116.37315941</v>
      </c>
      <c r="G876">
        <v>9.1690425880999999</v>
      </c>
      <c r="H876">
        <v>24.139449827</v>
      </c>
    </row>
    <row r="877" spans="1:8" x14ac:dyDescent="0.25">
      <c r="A877" t="s">
        <v>351</v>
      </c>
      <c r="B877" t="str">
        <f t="shared" si="26"/>
        <v>FRRE</v>
      </c>
      <c r="C877">
        <v>2011</v>
      </c>
      <c r="D877" t="str">
        <f t="shared" si="27"/>
        <v>FRRE:2011</v>
      </c>
      <c r="E877">
        <v>90</v>
      </c>
      <c r="F877">
        <v>118.46783713000001</v>
      </c>
      <c r="G877">
        <v>9.3629294298999994</v>
      </c>
      <c r="H877">
        <v>23.864048893</v>
      </c>
    </row>
    <row r="878" spans="1:8" x14ac:dyDescent="0.25">
      <c r="A878" t="s">
        <v>351</v>
      </c>
      <c r="B878" t="str">
        <f t="shared" si="26"/>
        <v>FRRE</v>
      </c>
      <c r="C878">
        <v>2012</v>
      </c>
      <c r="D878" t="str">
        <f t="shared" si="27"/>
        <v>FRRE:2012</v>
      </c>
      <c r="E878">
        <v>90</v>
      </c>
      <c r="F878">
        <v>83.486986564000006</v>
      </c>
      <c r="G878">
        <v>9.0092014005000003</v>
      </c>
      <c r="H878">
        <v>21.044117083</v>
      </c>
    </row>
    <row r="879" spans="1:8" x14ac:dyDescent="0.25">
      <c r="A879" t="s">
        <v>351</v>
      </c>
      <c r="B879" t="str">
        <f t="shared" si="26"/>
        <v>FRRE</v>
      </c>
      <c r="C879">
        <v>2013</v>
      </c>
      <c r="D879" t="str">
        <f t="shared" si="27"/>
        <v>FRRE:2013</v>
      </c>
      <c r="E879">
        <v>90</v>
      </c>
      <c r="F879">
        <v>83.879019065999998</v>
      </c>
      <c r="G879">
        <v>9.0991466282999998</v>
      </c>
      <c r="H879">
        <v>21.044794762999999</v>
      </c>
    </row>
    <row r="880" spans="1:8" x14ac:dyDescent="0.25">
      <c r="A880" t="s">
        <v>351</v>
      </c>
      <c r="B880" t="str">
        <f t="shared" si="26"/>
        <v>FRRE</v>
      </c>
      <c r="C880">
        <v>2014</v>
      </c>
      <c r="D880" t="str">
        <f t="shared" si="27"/>
        <v>FRRE:2014</v>
      </c>
      <c r="E880">
        <v>90</v>
      </c>
      <c r="F880">
        <v>85.085026424000006</v>
      </c>
      <c r="G880">
        <v>8.5717300927999993</v>
      </c>
      <c r="H880">
        <v>21.217310897000001</v>
      </c>
    </row>
    <row r="881" spans="1:8" x14ac:dyDescent="0.25">
      <c r="A881" t="s">
        <v>351</v>
      </c>
      <c r="B881" t="str">
        <f t="shared" si="26"/>
        <v>FRRE</v>
      </c>
      <c r="C881">
        <v>2015</v>
      </c>
      <c r="D881" t="str">
        <f t="shared" si="27"/>
        <v>FRRE:2015</v>
      </c>
      <c r="E881">
        <v>90</v>
      </c>
      <c r="F881">
        <v>74.337432288000002</v>
      </c>
      <c r="G881">
        <v>9.3149134178999997</v>
      </c>
      <c r="H881">
        <v>19.838419562999999</v>
      </c>
    </row>
    <row r="882" spans="1:8" x14ac:dyDescent="0.25">
      <c r="A882" t="s">
        <v>351</v>
      </c>
      <c r="B882" t="str">
        <f t="shared" si="26"/>
        <v>FRRE</v>
      </c>
      <c r="C882">
        <v>2016</v>
      </c>
      <c r="D882" t="str">
        <f t="shared" si="27"/>
        <v>FRRE:2016</v>
      </c>
      <c r="E882">
        <v>90</v>
      </c>
      <c r="F882">
        <v>60.723573915999999</v>
      </c>
      <c r="G882">
        <v>8.5646064239000008</v>
      </c>
      <c r="H882">
        <v>17.849580646</v>
      </c>
    </row>
    <row r="883" spans="1:8" x14ac:dyDescent="0.25">
      <c r="A883" t="s">
        <v>351</v>
      </c>
      <c r="B883" t="str">
        <f t="shared" si="26"/>
        <v>FRRE</v>
      </c>
      <c r="C883">
        <v>2017</v>
      </c>
      <c r="D883" t="str">
        <f t="shared" si="27"/>
        <v>FRRE:2017</v>
      </c>
      <c r="E883">
        <v>90</v>
      </c>
      <c r="F883">
        <v>64.201284681000004</v>
      </c>
      <c r="G883">
        <v>8.8309668689999992</v>
      </c>
      <c r="H883">
        <v>18.214018614</v>
      </c>
    </row>
    <row r="884" spans="1:8" x14ac:dyDescent="0.25">
      <c r="A884" t="s">
        <v>352</v>
      </c>
      <c r="B884" t="str">
        <f t="shared" si="26"/>
        <v>GAMO</v>
      </c>
      <c r="C884">
        <v>2001</v>
      </c>
      <c r="D884" t="str">
        <f t="shared" si="27"/>
        <v>GAMO:2001</v>
      </c>
      <c r="E884">
        <v>90</v>
      </c>
      <c r="F884">
        <v>24.761300128999999</v>
      </c>
      <c r="G884">
        <v>4.4595830626000001</v>
      </c>
      <c r="H884">
        <v>8.8952925285000006</v>
      </c>
    </row>
    <row r="885" spans="1:8" x14ac:dyDescent="0.25">
      <c r="A885" t="s">
        <v>352</v>
      </c>
      <c r="B885" t="str">
        <f t="shared" si="26"/>
        <v>GAMO</v>
      </c>
      <c r="C885">
        <v>2002</v>
      </c>
      <c r="D885" t="str">
        <f t="shared" si="27"/>
        <v>GAMO:2002</v>
      </c>
      <c r="E885">
        <v>90</v>
      </c>
      <c r="F885">
        <v>24.353280366</v>
      </c>
      <c r="G885">
        <v>4.0328565855000003</v>
      </c>
      <c r="H885">
        <v>8.7405193839000006</v>
      </c>
    </row>
    <row r="886" spans="1:8" x14ac:dyDescent="0.25">
      <c r="A886" t="s">
        <v>352</v>
      </c>
      <c r="B886" t="str">
        <f t="shared" si="26"/>
        <v>GAMO</v>
      </c>
      <c r="C886">
        <v>2003</v>
      </c>
      <c r="D886" t="str">
        <f t="shared" si="27"/>
        <v>GAMO:2003</v>
      </c>
      <c r="E886">
        <v>90</v>
      </c>
      <c r="F886">
        <v>26.133041877</v>
      </c>
      <c r="G886">
        <v>4.9713803884000001</v>
      </c>
      <c r="H886">
        <v>9.3464282964999992</v>
      </c>
    </row>
    <row r="887" spans="1:8" x14ac:dyDescent="0.25">
      <c r="A887" t="s">
        <v>352</v>
      </c>
      <c r="B887" t="str">
        <f t="shared" si="26"/>
        <v>GAMO</v>
      </c>
      <c r="C887">
        <v>2004</v>
      </c>
      <c r="D887" t="str">
        <f t="shared" si="27"/>
        <v>GAMO:2004</v>
      </c>
      <c r="E887">
        <v>90</v>
      </c>
      <c r="F887">
        <v>24.515849645999999</v>
      </c>
      <c r="G887">
        <v>4.7684790903999996</v>
      </c>
      <c r="H887">
        <v>8.8201549742999994</v>
      </c>
    </row>
    <row r="888" spans="1:8" x14ac:dyDescent="0.25">
      <c r="A888" t="s">
        <v>352</v>
      </c>
      <c r="B888" t="str">
        <f t="shared" si="26"/>
        <v>GAMO</v>
      </c>
      <c r="C888">
        <v>2005</v>
      </c>
      <c r="D888" t="str">
        <f t="shared" si="27"/>
        <v>GAMO:2005</v>
      </c>
      <c r="E888">
        <v>90</v>
      </c>
      <c r="F888">
        <v>24.553862809000002</v>
      </c>
      <c r="G888">
        <v>4.4506399729000004</v>
      </c>
      <c r="H888">
        <v>8.7283481971000008</v>
      </c>
    </row>
    <row r="889" spans="1:8" x14ac:dyDescent="0.25">
      <c r="A889" t="s">
        <v>352</v>
      </c>
      <c r="B889" t="str">
        <f t="shared" si="26"/>
        <v>GAMO</v>
      </c>
      <c r="C889">
        <v>2006</v>
      </c>
      <c r="D889" t="str">
        <f t="shared" si="27"/>
        <v>GAMO:2006</v>
      </c>
      <c r="E889">
        <v>90</v>
      </c>
      <c r="F889">
        <v>23.362695569</v>
      </c>
      <c r="G889">
        <v>4.1004746432000001</v>
      </c>
      <c r="H889">
        <v>8.2304846363999999</v>
      </c>
    </row>
    <row r="890" spans="1:8" x14ac:dyDescent="0.25">
      <c r="A890" t="s">
        <v>352</v>
      </c>
      <c r="B890" t="str">
        <f t="shared" si="26"/>
        <v>GAMO</v>
      </c>
      <c r="C890">
        <v>2008</v>
      </c>
      <c r="D890" t="str">
        <f t="shared" si="27"/>
        <v>GAMO:2008</v>
      </c>
      <c r="E890">
        <v>90</v>
      </c>
      <c r="F890">
        <v>23.110949127000001</v>
      </c>
      <c r="G890">
        <v>4.4114341161999997</v>
      </c>
      <c r="H890">
        <v>8.1261254620999992</v>
      </c>
    </row>
    <row r="891" spans="1:8" x14ac:dyDescent="0.25">
      <c r="A891" t="s">
        <v>352</v>
      </c>
      <c r="B891" t="str">
        <f t="shared" si="26"/>
        <v>GAMO</v>
      </c>
      <c r="C891">
        <v>2009</v>
      </c>
      <c r="D891" t="str">
        <f t="shared" si="27"/>
        <v>GAMO:2009</v>
      </c>
      <c r="E891">
        <v>90</v>
      </c>
      <c r="F891">
        <v>23.296808030000001</v>
      </c>
      <c r="G891">
        <v>4.5620324394000002</v>
      </c>
      <c r="H891">
        <v>8.3015024445000005</v>
      </c>
    </row>
    <row r="892" spans="1:8" x14ac:dyDescent="0.25">
      <c r="A892" t="s">
        <v>352</v>
      </c>
      <c r="B892" t="str">
        <f t="shared" si="26"/>
        <v>GAMO</v>
      </c>
      <c r="C892">
        <v>2011</v>
      </c>
      <c r="D892" t="str">
        <f t="shared" si="27"/>
        <v>GAMO:2011</v>
      </c>
      <c r="E892">
        <v>90</v>
      </c>
      <c r="F892">
        <v>20.090830861000001</v>
      </c>
      <c r="G892">
        <v>3.8259431894000002</v>
      </c>
      <c r="H892">
        <v>6.7960124177000001</v>
      </c>
    </row>
    <row r="893" spans="1:8" x14ac:dyDescent="0.25">
      <c r="A893" t="s">
        <v>352</v>
      </c>
      <c r="B893" t="str">
        <f t="shared" si="26"/>
        <v>GAMO</v>
      </c>
      <c r="C893">
        <v>2013</v>
      </c>
      <c r="D893" t="str">
        <f t="shared" si="27"/>
        <v>GAMO:2013</v>
      </c>
      <c r="E893">
        <v>90</v>
      </c>
      <c r="F893">
        <v>22.241661646000001</v>
      </c>
      <c r="G893">
        <v>4.6883099703999997</v>
      </c>
      <c r="H893">
        <v>7.8881688411999997</v>
      </c>
    </row>
    <row r="894" spans="1:8" x14ac:dyDescent="0.25">
      <c r="A894" t="s">
        <v>352</v>
      </c>
      <c r="B894" t="str">
        <f t="shared" si="26"/>
        <v>GAMO</v>
      </c>
      <c r="C894">
        <v>2014</v>
      </c>
      <c r="D894" t="str">
        <f t="shared" si="27"/>
        <v>GAMO:2014</v>
      </c>
      <c r="E894">
        <v>90</v>
      </c>
      <c r="F894">
        <v>19.877261975</v>
      </c>
      <c r="G894">
        <v>4.2689992787</v>
      </c>
      <c r="H894">
        <v>6.7779057804000002</v>
      </c>
    </row>
    <row r="895" spans="1:8" x14ac:dyDescent="0.25">
      <c r="A895" t="s">
        <v>352</v>
      </c>
      <c r="B895" t="str">
        <f t="shared" si="26"/>
        <v>GAMO</v>
      </c>
      <c r="C895">
        <v>2015</v>
      </c>
      <c r="D895" t="str">
        <f t="shared" si="27"/>
        <v>GAMO:2015</v>
      </c>
      <c r="E895">
        <v>90</v>
      </c>
      <c r="F895">
        <v>22.959162286000002</v>
      </c>
      <c r="G895">
        <v>5.0107338789</v>
      </c>
      <c r="H895">
        <v>8.1467220418000004</v>
      </c>
    </row>
    <row r="896" spans="1:8" x14ac:dyDescent="0.25">
      <c r="A896" t="s">
        <v>352</v>
      </c>
      <c r="B896" t="str">
        <f t="shared" si="26"/>
        <v>GAMO</v>
      </c>
      <c r="C896">
        <v>2016</v>
      </c>
      <c r="D896" t="str">
        <f t="shared" si="27"/>
        <v>GAMO:2016</v>
      </c>
      <c r="E896">
        <v>90</v>
      </c>
      <c r="F896">
        <v>20.957785549</v>
      </c>
      <c r="G896">
        <v>4.9631537064</v>
      </c>
      <c r="H896">
        <v>7.1986092546</v>
      </c>
    </row>
    <row r="897" spans="1:8" x14ac:dyDescent="0.25">
      <c r="A897" t="s">
        <v>352</v>
      </c>
      <c r="B897" t="str">
        <f t="shared" si="26"/>
        <v>GAMO</v>
      </c>
      <c r="C897">
        <v>2017</v>
      </c>
      <c r="D897" t="str">
        <f t="shared" si="27"/>
        <v>GAMO:2017</v>
      </c>
      <c r="E897">
        <v>90</v>
      </c>
      <c r="F897">
        <v>20.818290165000001</v>
      </c>
      <c r="G897">
        <v>4.0939793021000002</v>
      </c>
      <c r="H897">
        <v>7.1291034714999997</v>
      </c>
    </row>
    <row r="898" spans="1:8" x14ac:dyDescent="0.25">
      <c r="A898" t="s">
        <v>353</v>
      </c>
      <c r="B898" t="str">
        <f t="shared" ref="B898:B961" si="28">LEFT(A898,4)</f>
        <v>GICL</v>
      </c>
      <c r="C898">
        <v>1995</v>
      </c>
      <c r="D898" t="str">
        <f t="shared" ref="D898:D961" si="29">CONCATENATE(B898,":",C898)</f>
        <v>GICL:1995</v>
      </c>
      <c r="E898">
        <v>90</v>
      </c>
      <c r="F898">
        <v>30.283130139000001</v>
      </c>
      <c r="G898">
        <v>3.3688808035000002</v>
      </c>
      <c r="H898">
        <v>10.788280731</v>
      </c>
    </row>
    <row r="899" spans="1:8" x14ac:dyDescent="0.25">
      <c r="A899" t="s">
        <v>353</v>
      </c>
      <c r="B899" t="str">
        <f t="shared" si="28"/>
        <v>GICL</v>
      </c>
      <c r="C899">
        <v>1996</v>
      </c>
      <c r="D899" t="str">
        <f t="shared" si="29"/>
        <v>GICL:1996</v>
      </c>
      <c r="E899">
        <v>90</v>
      </c>
      <c r="F899">
        <v>28.232601501000001</v>
      </c>
      <c r="G899">
        <v>3.8759598512000002</v>
      </c>
      <c r="H899">
        <v>10.263364368</v>
      </c>
    </row>
    <row r="900" spans="1:8" x14ac:dyDescent="0.25">
      <c r="A900" t="s">
        <v>353</v>
      </c>
      <c r="B900" t="str">
        <f t="shared" si="28"/>
        <v>GICL</v>
      </c>
      <c r="C900">
        <v>1997</v>
      </c>
      <c r="D900" t="str">
        <f t="shared" si="29"/>
        <v>GICL:1997</v>
      </c>
      <c r="E900">
        <v>90</v>
      </c>
      <c r="F900">
        <v>28.860045306</v>
      </c>
      <c r="G900">
        <v>3.5901172125</v>
      </c>
      <c r="H900">
        <v>10.491444805</v>
      </c>
    </row>
    <row r="901" spans="1:8" x14ac:dyDescent="0.25">
      <c r="A901" t="s">
        <v>353</v>
      </c>
      <c r="B901" t="str">
        <f t="shared" si="28"/>
        <v>GICL</v>
      </c>
      <c r="C901">
        <v>1998</v>
      </c>
      <c r="D901" t="str">
        <f t="shared" si="29"/>
        <v>GICL:1998</v>
      </c>
      <c r="E901">
        <v>90</v>
      </c>
      <c r="F901">
        <v>35.438941544999999</v>
      </c>
      <c r="G901">
        <v>3.8410578534000002</v>
      </c>
      <c r="H901">
        <v>12.102851404000001</v>
      </c>
    </row>
    <row r="902" spans="1:8" x14ac:dyDescent="0.25">
      <c r="A902" t="s">
        <v>353</v>
      </c>
      <c r="B902" t="str">
        <f t="shared" si="28"/>
        <v>GICL</v>
      </c>
      <c r="C902">
        <v>1999</v>
      </c>
      <c r="D902" t="str">
        <f t="shared" si="29"/>
        <v>GICL:1999</v>
      </c>
      <c r="E902">
        <v>90</v>
      </c>
      <c r="F902">
        <v>27.128042926999999</v>
      </c>
      <c r="G902">
        <v>3.5882704548</v>
      </c>
      <c r="H902">
        <v>9.8354297851000005</v>
      </c>
    </row>
    <row r="903" spans="1:8" x14ac:dyDescent="0.25">
      <c r="A903" t="s">
        <v>353</v>
      </c>
      <c r="B903" t="str">
        <f t="shared" si="28"/>
        <v>GICL</v>
      </c>
      <c r="C903">
        <v>2001</v>
      </c>
      <c r="D903" t="str">
        <f t="shared" si="29"/>
        <v>GICL:2001</v>
      </c>
      <c r="E903">
        <v>90</v>
      </c>
      <c r="F903">
        <v>26.708511862999998</v>
      </c>
      <c r="G903">
        <v>3.7011650170000001</v>
      </c>
      <c r="H903">
        <v>9.6968758771000001</v>
      </c>
    </row>
    <row r="904" spans="1:8" x14ac:dyDescent="0.25">
      <c r="A904" t="s">
        <v>353</v>
      </c>
      <c r="B904" t="str">
        <f t="shared" si="28"/>
        <v>GICL</v>
      </c>
      <c r="C904">
        <v>2002</v>
      </c>
      <c r="D904" t="str">
        <f t="shared" si="29"/>
        <v>GICL:2002</v>
      </c>
      <c r="E904">
        <v>90</v>
      </c>
      <c r="F904">
        <v>25.231434007000001</v>
      </c>
      <c r="G904">
        <v>3.6741927093000002</v>
      </c>
      <c r="H904">
        <v>9.0760000109999996</v>
      </c>
    </row>
    <row r="905" spans="1:8" x14ac:dyDescent="0.25">
      <c r="A905" t="s">
        <v>353</v>
      </c>
      <c r="B905" t="str">
        <f t="shared" si="28"/>
        <v>GICL</v>
      </c>
      <c r="C905">
        <v>2003</v>
      </c>
      <c r="D905" t="str">
        <f t="shared" si="29"/>
        <v>GICL:2003</v>
      </c>
      <c r="E905">
        <v>90</v>
      </c>
      <c r="F905">
        <v>24.319297473999999</v>
      </c>
      <c r="G905">
        <v>3.3850160894000001</v>
      </c>
      <c r="H905">
        <v>8.6359227241000003</v>
      </c>
    </row>
    <row r="906" spans="1:8" x14ac:dyDescent="0.25">
      <c r="A906" t="s">
        <v>353</v>
      </c>
      <c r="B906" t="str">
        <f t="shared" si="28"/>
        <v>GICL</v>
      </c>
      <c r="C906">
        <v>2004</v>
      </c>
      <c r="D906" t="str">
        <f t="shared" si="29"/>
        <v>GICL:2004</v>
      </c>
      <c r="E906">
        <v>90</v>
      </c>
      <c r="F906">
        <v>23.058698277000001</v>
      </c>
      <c r="G906">
        <v>3.5237129720999998</v>
      </c>
      <c r="H906">
        <v>8.2959610249000004</v>
      </c>
    </row>
    <row r="907" spans="1:8" x14ac:dyDescent="0.25">
      <c r="A907" t="s">
        <v>353</v>
      </c>
      <c r="B907" t="str">
        <f t="shared" si="28"/>
        <v>GICL</v>
      </c>
      <c r="C907">
        <v>2005</v>
      </c>
      <c r="D907" t="str">
        <f t="shared" si="29"/>
        <v>GICL:2005</v>
      </c>
      <c r="E907">
        <v>90</v>
      </c>
      <c r="F907">
        <v>26.18400278</v>
      </c>
      <c r="G907">
        <v>3.5311048884999998</v>
      </c>
      <c r="H907">
        <v>9.3780552447000005</v>
      </c>
    </row>
    <row r="908" spans="1:8" x14ac:dyDescent="0.25">
      <c r="A908" t="s">
        <v>353</v>
      </c>
      <c r="B908" t="str">
        <f t="shared" si="28"/>
        <v>GICL</v>
      </c>
      <c r="C908">
        <v>2006</v>
      </c>
      <c r="D908" t="str">
        <f t="shared" si="29"/>
        <v>GICL:2006</v>
      </c>
      <c r="E908">
        <v>90</v>
      </c>
      <c r="F908">
        <v>25.108345194999998</v>
      </c>
      <c r="G908">
        <v>4.0112752142000003</v>
      </c>
      <c r="H908">
        <v>9.0213951407999993</v>
      </c>
    </row>
    <row r="909" spans="1:8" x14ac:dyDescent="0.25">
      <c r="A909" t="s">
        <v>353</v>
      </c>
      <c r="B909" t="str">
        <f t="shared" si="28"/>
        <v>GICL</v>
      </c>
      <c r="C909">
        <v>2007</v>
      </c>
      <c r="D909" t="str">
        <f t="shared" si="29"/>
        <v>GICL:2007</v>
      </c>
      <c r="E909">
        <v>90</v>
      </c>
      <c r="F909">
        <v>26.845770480999999</v>
      </c>
      <c r="G909">
        <v>3.9692956600999998</v>
      </c>
      <c r="H909">
        <v>9.5303920747999999</v>
      </c>
    </row>
    <row r="910" spans="1:8" x14ac:dyDescent="0.25">
      <c r="A910" t="s">
        <v>353</v>
      </c>
      <c r="B910" t="str">
        <f t="shared" si="28"/>
        <v>GICL</v>
      </c>
      <c r="C910">
        <v>2008</v>
      </c>
      <c r="D910" t="str">
        <f t="shared" si="29"/>
        <v>GICL:2008</v>
      </c>
      <c r="E910">
        <v>90</v>
      </c>
      <c r="F910">
        <v>24.437679761999998</v>
      </c>
      <c r="G910">
        <v>3.8575175899</v>
      </c>
      <c r="H910">
        <v>8.7407766302999992</v>
      </c>
    </row>
    <row r="911" spans="1:8" x14ac:dyDescent="0.25">
      <c r="A911" t="s">
        <v>353</v>
      </c>
      <c r="B911" t="str">
        <f t="shared" si="28"/>
        <v>GICL</v>
      </c>
      <c r="C911">
        <v>2009</v>
      </c>
      <c r="D911" t="str">
        <f t="shared" si="29"/>
        <v>GICL:2009</v>
      </c>
      <c r="E911">
        <v>90</v>
      </c>
      <c r="F911">
        <v>22.522280728999998</v>
      </c>
      <c r="G911">
        <v>3.7912476181999999</v>
      </c>
      <c r="H911">
        <v>7.9162744613999996</v>
      </c>
    </row>
    <row r="912" spans="1:8" x14ac:dyDescent="0.25">
      <c r="A912" t="s">
        <v>353</v>
      </c>
      <c r="B912" t="str">
        <f t="shared" si="28"/>
        <v>GICL</v>
      </c>
      <c r="C912">
        <v>2010</v>
      </c>
      <c r="D912" t="str">
        <f t="shared" si="29"/>
        <v>GICL:2010</v>
      </c>
      <c r="E912">
        <v>90</v>
      </c>
      <c r="F912">
        <v>25.060345708</v>
      </c>
      <c r="G912">
        <v>3.7159578871000001</v>
      </c>
      <c r="H912">
        <v>7.8908867028999996</v>
      </c>
    </row>
    <row r="913" spans="1:8" x14ac:dyDescent="0.25">
      <c r="A913" t="s">
        <v>353</v>
      </c>
      <c r="B913" t="str">
        <f t="shared" si="28"/>
        <v>GICL</v>
      </c>
      <c r="C913">
        <v>2011</v>
      </c>
      <c r="D913" t="str">
        <f t="shared" si="29"/>
        <v>GICL:2011</v>
      </c>
      <c r="E913">
        <v>90</v>
      </c>
      <c r="F913">
        <v>23.537053206</v>
      </c>
      <c r="G913">
        <v>3.8458491838</v>
      </c>
      <c r="H913">
        <v>8.4308282452000007</v>
      </c>
    </row>
    <row r="914" spans="1:8" x14ac:dyDescent="0.25">
      <c r="A914" t="s">
        <v>353</v>
      </c>
      <c r="B914" t="str">
        <f t="shared" si="28"/>
        <v>GICL</v>
      </c>
      <c r="C914">
        <v>2012</v>
      </c>
      <c r="D914" t="str">
        <f t="shared" si="29"/>
        <v>GICL:2012</v>
      </c>
      <c r="E914">
        <v>90</v>
      </c>
      <c r="F914">
        <v>24.554275543999999</v>
      </c>
      <c r="G914">
        <v>3.9920841989999998</v>
      </c>
      <c r="H914">
        <v>8.7888676139000008</v>
      </c>
    </row>
    <row r="915" spans="1:8" x14ac:dyDescent="0.25">
      <c r="A915" t="s">
        <v>353</v>
      </c>
      <c r="B915" t="str">
        <f t="shared" si="28"/>
        <v>GICL</v>
      </c>
      <c r="C915">
        <v>2013</v>
      </c>
      <c r="D915" t="str">
        <f t="shared" si="29"/>
        <v>GICL:2013</v>
      </c>
      <c r="E915">
        <v>90</v>
      </c>
      <c r="F915">
        <v>23.606335675</v>
      </c>
      <c r="G915">
        <v>4.2879076969999996</v>
      </c>
      <c r="H915">
        <v>8.3784120557000001</v>
      </c>
    </row>
    <row r="916" spans="1:8" x14ac:dyDescent="0.25">
      <c r="A916" t="s">
        <v>353</v>
      </c>
      <c r="B916" t="str">
        <f t="shared" si="28"/>
        <v>GICL</v>
      </c>
      <c r="C916">
        <v>2014</v>
      </c>
      <c r="D916" t="str">
        <f t="shared" si="29"/>
        <v>GICL:2014</v>
      </c>
      <c r="E916">
        <v>90</v>
      </c>
      <c r="F916">
        <v>21.948237057</v>
      </c>
      <c r="G916">
        <v>4.1016948863999998</v>
      </c>
      <c r="H916">
        <v>7.7534303872999999</v>
      </c>
    </row>
    <row r="917" spans="1:8" x14ac:dyDescent="0.25">
      <c r="A917" t="s">
        <v>353</v>
      </c>
      <c r="B917" t="str">
        <f t="shared" si="28"/>
        <v>GICL</v>
      </c>
      <c r="C917">
        <v>2015</v>
      </c>
      <c r="D917" t="str">
        <f t="shared" si="29"/>
        <v>GICL:2015</v>
      </c>
      <c r="E917">
        <v>90</v>
      </c>
      <c r="F917">
        <v>22.384842824</v>
      </c>
      <c r="G917">
        <v>3.9123549808</v>
      </c>
      <c r="H917">
        <v>7.9240039832000004</v>
      </c>
    </row>
    <row r="918" spans="1:8" x14ac:dyDescent="0.25">
      <c r="A918" t="s">
        <v>353</v>
      </c>
      <c r="B918" t="str">
        <f t="shared" si="28"/>
        <v>GICL</v>
      </c>
      <c r="C918">
        <v>2016</v>
      </c>
      <c r="D918" t="str">
        <f t="shared" si="29"/>
        <v>GICL:2016</v>
      </c>
      <c r="E918">
        <v>90</v>
      </c>
      <c r="F918">
        <v>20.774979243000001</v>
      </c>
      <c r="G918">
        <v>4.0155002454000002</v>
      </c>
      <c r="H918">
        <v>7.2337802776000002</v>
      </c>
    </row>
    <row r="919" spans="1:8" x14ac:dyDescent="0.25">
      <c r="A919" t="s">
        <v>353</v>
      </c>
      <c r="B919" t="str">
        <f t="shared" si="28"/>
        <v>GICL</v>
      </c>
      <c r="C919">
        <v>2017</v>
      </c>
      <c r="D919" t="str">
        <f t="shared" si="29"/>
        <v>GICL:2017</v>
      </c>
      <c r="E919">
        <v>90</v>
      </c>
      <c r="F919">
        <v>20.994010736</v>
      </c>
      <c r="G919">
        <v>3.8825585801</v>
      </c>
      <c r="H919">
        <v>7.3366729549</v>
      </c>
    </row>
    <row r="920" spans="1:8" x14ac:dyDescent="0.25">
      <c r="A920" t="s">
        <v>354</v>
      </c>
      <c r="B920" t="str">
        <f t="shared" si="28"/>
        <v>GLAC</v>
      </c>
      <c r="C920">
        <v>1989</v>
      </c>
      <c r="D920" t="str">
        <f t="shared" si="29"/>
        <v>GLAC:1989</v>
      </c>
      <c r="E920">
        <v>90</v>
      </c>
      <c r="F920">
        <v>49.301850055000003</v>
      </c>
      <c r="G920">
        <v>5.8369299367999998</v>
      </c>
      <c r="H920">
        <v>15.842416034999999</v>
      </c>
    </row>
    <row r="921" spans="1:8" x14ac:dyDescent="0.25">
      <c r="A921" t="s">
        <v>354</v>
      </c>
      <c r="B921" t="str">
        <f t="shared" si="28"/>
        <v>GLAC</v>
      </c>
      <c r="C921">
        <v>1990</v>
      </c>
      <c r="D921" t="str">
        <f t="shared" si="29"/>
        <v>GLAC:1990</v>
      </c>
      <c r="E921">
        <v>90</v>
      </c>
      <c r="F921">
        <v>48.731897273000001</v>
      </c>
      <c r="G921">
        <v>6.1170028431999999</v>
      </c>
      <c r="H921">
        <v>15.613067444</v>
      </c>
    </row>
    <row r="922" spans="1:8" x14ac:dyDescent="0.25">
      <c r="A922" t="s">
        <v>354</v>
      </c>
      <c r="B922" t="str">
        <f t="shared" si="28"/>
        <v>GLAC</v>
      </c>
      <c r="C922">
        <v>1991</v>
      </c>
      <c r="D922" t="str">
        <f t="shared" si="29"/>
        <v>GLAC:1991</v>
      </c>
      <c r="E922">
        <v>90</v>
      </c>
      <c r="F922">
        <v>53.502015802999999</v>
      </c>
      <c r="G922">
        <v>6.4904864388999997</v>
      </c>
      <c r="H922">
        <v>16.621240169</v>
      </c>
    </row>
    <row r="923" spans="1:8" x14ac:dyDescent="0.25">
      <c r="A923" t="s">
        <v>354</v>
      </c>
      <c r="B923" t="str">
        <f t="shared" si="28"/>
        <v>GLAC</v>
      </c>
      <c r="C923">
        <v>1992</v>
      </c>
      <c r="D923" t="str">
        <f t="shared" si="29"/>
        <v>GLAC:1992</v>
      </c>
      <c r="E923">
        <v>90</v>
      </c>
      <c r="F923">
        <v>51.647811716</v>
      </c>
      <c r="G923">
        <v>5.9140949569999997</v>
      </c>
      <c r="H923">
        <v>16.253545246000002</v>
      </c>
    </row>
    <row r="924" spans="1:8" x14ac:dyDescent="0.25">
      <c r="A924" t="s">
        <v>354</v>
      </c>
      <c r="B924" t="str">
        <f t="shared" si="28"/>
        <v>GLAC</v>
      </c>
      <c r="C924">
        <v>1993</v>
      </c>
      <c r="D924" t="str">
        <f t="shared" si="29"/>
        <v>GLAC:1993</v>
      </c>
      <c r="E924">
        <v>90</v>
      </c>
      <c r="F924">
        <v>61.254834768999999</v>
      </c>
      <c r="G924">
        <v>6.4476629116000002</v>
      </c>
      <c r="H924">
        <v>17.474782965999999</v>
      </c>
    </row>
    <row r="925" spans="1:8" x14ac:dyDescent="0.25">
      <c r="A925" t="s">
        <v>354</v>
      </c>
      <c r="B925" t="str">
        <f t="shared" si="28"/>
        <v>GLAC</v>
      </c>
      <c r="C925">
        <v>1994</v>
      </c>
      <c r="D925" t="str">
        <f t="shared" si="29"/>
        <v>GLAC:1994</v>
      </c>
      <c r="E925">
        <v>90</v>
      </c>
      <c r="F925">
        <v>46.43259158</v>
      </c>
      <c r="G925">
        <v>5.7575934815999998</v>
      </c>
      <c r="H925">
        <v>15.223494693999999</v>
      </c>
    </row>
    <row r="926" spans="1:8" x14ac:dyDescent="0.25">
      <c r="A926" t="s">
        <v>354</v>
      </c>
      <c r="B926" t="str">
        <f t="shared" si="28"/>
        <v>GLAC</v>
      </c>
      <c r="C926">
        <v>1995</v>
      </c>
      <c r="D926" t="str">
        <f t="shared" si="29"/>
        <v>GLAC:1995</v>
      </c>
      <c r="E926">
        <v>90</v>
      </c>
      <c r="F926">
        <v>44.675370153999999</v>
      </c>
      <c r="G926">
        <v>5.9693317011999998</v>
      </c>
      <c r="H926">
        <v>14.803087509999999</v>
      </c>
    </row>
    <row r="927" spans="1:8" x14ac:dyDescent="0.25">
      <c r="A927" t="s">
        <v>354</v>
      </c>
      <c r="B927" t="str">
        <f t="shared" si="28"/>
        <v>GLAC</v>
      </c>
      <c r="C927">
        <v>1996</v>
      </c>
      <c r="D927" t="str">
        <f t="shared" si="29"/>
        <v>GLAC:1996</v>
      </c>
      <c r="E927">
        <v>90</v>
      </c>
      <c r="F927">
        <v>54.024288939000002</v>
      </c>
      <c r="G927">
        <v>6.4494744113999998</v>
      </c>
      <c r="H927">
        <v>16.626104238</v>
      </c>
    </row>
    <row r="928" spans="1:8" x14ac:dyDescent="0.25">
      <c r="A928" t="s">
        <v>354</v>
      </c>
      <c r="B928" t="str">
        <f t="shared" si="28"/>
        <v>GLAC</v>
      </c>
      <c r="C928">
        <v>1997</v>
      </c>
      <c r="D928" t="str">
        <f t="shared" si="29"/>
        <v>GLAC:1997</v>
      </c>
      <c r="E928">
        <v>90</v>
      </c>
      <c r="F928">
        <v>48.356114746999999</v>
      </c>
      <c r="G928">
        <v>6.3304750657</v>
      </c>
      <c r="H928">
        <v>15.462277160999999</v>
      </c>
    </row>
    <row r="929" spans="1:8" x14ac:dyDescent="0.25">
      <c r="A929" t="s">
        <v>354</v>
      </c>
      <c r="B929" t="str">
        <f t="shared" si="28"/>
        <v>GLAC</v>
      </c>
      <c r="C929">
        <v>1998</v>
      </c>
      <c r="D929" t="str">
        <f t="shared" si="29"/>
        <v>GLAC:1998</v>
      </c>
      <c r="E929">
        <v>90</v>
      </c>
      <c r="F929">
        <v>47.431874440000001</v>
      </c>
      <c r="G929">
        <v>6.0982764497000002</v>
      </c>
      <c r="H929">
        <v>15.437674907</v>
      </c>
    </row>
    <row r="930" spans="1:8" x14ac:dyDescent="0.25">
      <c r="A930" t="s">
        <v>354</v>
      </c>
      <c r="B930" t="str">
        <f t="shared" si="28"/>
        <v>GLAC</v>
      </c>
      <c r="C930">
        <v>1999</v>
      </c>
      <c r="D930" t="str">
        <f t="shared" si="29"/>
        <v>GLAC:1999</v>
      </c>
      <c r="E930">
        <v>90</v>
      </c>
      <c r="F930">
        <v>45.282993466999997</v>
      </c>
      <c r="G930">
        <v>6.5576997196000004</v>
      </c>
      <c r="H930">
        <v>14.909646816</v>
      </c>
    </row>
    <row r="931" spans="1:8" x14ac:dyDescent="0.25">
      <c r="A931" t="s">
        <v>354</v>
      </c>
      <c r="B931" t="str">
        <f t="shared" si="28"/>
        <v>GLAC</v>
      </c>
      <c r="C931">
        <v>2000</v>
      </c>
      <c r="D931" t="str">
        <f t="shared" si="29"/>
        <v>GLAC:2000</v>
      </c>
      <c r="E931">
        <v>90</v>
      </c>
      <c r="F931">
        <v>53.512136419000001</v>
      </c>
      <c r="G931">
        <v>6.2931564603999997</v>
      </c>
      <c r="H931">
        <v>16.256460548</v>
      </c>
    </row>
    <row r="932" spans="1:8" x14ac:dyDescent="0.25">
      <c r="A932" t="s">
        <v>354</v>
      </c>
      <c r="B932" t="str">
        <f t="shared" si="28"/>
        <v>GLAC</v>
      </c>
      <c r="C932">
        <v>2001</v>
      </c>
      <c r="D932" t="str">
        <f t="shared" si="29"/>
        <v>GLAC:2001</v>
      </c>
      <c r="E932">
        <v>90</v>
      </c>
      <c r="F932">
        <v>49.865486810999997</v>
      </c>
      <c r="G932">
        <v>6.2056783379000002</v>
      </c>
      <c r="H932">
        <v>15.534186189</v>
      </c>
    </row>
    <row r="933" spans="1:8" x14ac:dyDescent="0.25">
      <c r="A933" t="s">
        <v>354</v>
      </c>
      <c r="B933" t="str">
        <f t="shared" si="28"/>
        <v>GLAC</v>
      </c>
      <c r="C933">
        <v>2002</v>
      </c>
      <c r="D933" t="str">
        <f t="shared" si="29"/>
        <v>GLAC:2002</v>
      </c>
      <c r="E933">
        <v>90</v>
      </c>
      <c r="F933">
        <v>46.568510754000002</v>
      </c>
      <c r="G933">
        <v>5.8788436925000003</v>
      </c>
      <c r="H933">
        <v>15.059866183</v>
      </c>
    </row>
    <row r="934" spans="1:8" x14ac:dyDescent="0.25">
      <c r="A934" t="s">
        <v>354</v>
      </c>
      <c r="B934" t="str">
        <f t="shared" si="28"/>
        <v>GLAC</v>
      </c>
      <c r="C934">
        <v>2003</v>
      </c>
      <c r="D934" t="str">
        <f t="shared" si="29"/>
        <v>GLAC:2003</v>
      </c>
      <c r="E934">
        <v>90</v>
      </c>
      <c r="F934">
        <v>50.141439642999998</v>
      </c>
      <c r="G934">
        <v>5.9965997418999999</v>
      </c>
      <c r="H934">
        <v>15.826291213999999</v>
      </c>
    </row>
    <row r="935" spans="1:8" x14ac:dyDescent="0.25">
      <c r="A935" t="s">
        <v>354</v>
      </c>
      <c r="B935" t="str">
        <f t="shared" si="28"/>
        <v>GLAC</v>
      </c>
      <c r="C935">
        <v>2004</v>
      </c>
      <c r="D935" t="str">
        <f t="shared" si="29"/>
        <v>GLAC:2004</v>
      </c>
      <c r="E935">
        <v>90</v>
      </c>
      <c r="F935">
        <v>57.064300041000003</v>
      </c>
      <c r="G935">
        <v>6.5977909884999999</v>
      </c>
      <c r="H935">
        <v>16.791123458000001</v>
      </c>
    </row>
    <row r="936" spans="1:8" x14ac:dyDescent="0.25">
      <c r="A936" t="s">
        <v>354</v>
      </c>
      <c r="B936" t="str">
        <f t="shared" si="28"/>
        <v>GLAC</v>
      </c>
      <c r="C936">
        <v>2005</v>
      </c>
      <c r="D936" t="str">
        <f t="shared" si="29"/>
        <v>GLAC:2005</v>
      </c>
      <c r="E936">
        <v>90</v>
      </c>
      <c r="F936">
        <v>57.249538082000001</v>
      </c>
      <c r="G936">
        <v>6.4073536555999997</v>
      </c>
      <c r="H936">
        <v>16.754420197000002</v>
      </c>
    </row>
    <row r="937" spans="1:8" x14ac:dyDescent="0.25">
      <c r="A937" t="s">
        <v>354</v>
      </c>
      <c r="B937" t="str">
        <f t="shared" si="28"/>
        <v>GLAC</v>
      </c>
      <c r="C937">
        <v>2006</v>
      </c>
      <c r="D937" t="str">
        <f t="shared" si="29"/>
        <v>GLAC:2006</v>
      </c>
      <c r="E937">
        <v>90</v>
      </c>
      <c r="F937">
        <v>48.285502252000001</v>
      </c>
      <c r="G937">
        <v>6.8589578201999997</v>
      </c>
      <c r="H937">
        <v>15.416058154</v>
      </c>
    </row>
    <row r="938" spans="1:8" x14ac:dyDescent="0.25">
      <c r="A938" t="s">
        <v>354</v>
      </c>
      <c r="B938" t="str">
        <f t="shared" si="28"/>
        <v>GLAC</v>
      </c>
      <c r="C938">
        <v>2007</v>
      </c>
      <c r="D938" t="str">
        <f t="shared" si="29"/>
        <v>GLAC:2007</v>
      </c>
      <c r="E938">
        <v>90</v>
      </c>
      <c r="F938">
        <v>47.705719418000001</v>
      </c>
      <c r="G938">
        <v>6.6530712563999996</v>
      </c>
      <c r="H938">
        <v>15.330875261999999</v>
      </c>
    </row>
    <row r="939" spans="1:8" x14ac:dyDescent="0.25">
      <c r="A939" t="s">
        <v>354</v>
      </c>
      <c r="B939" t="str">
        <f t="shared" si="28"/>
        <v>GLAC</v>
      </c>
      <c r="C939">
        <v>2008</v>
      </c>
      <c r="D939" t="str">
        <f t="shared" si="29"/>
        <v>GLAC:2008</v>
      </c>
      <c r="E939">
        <v>90</v>
      </c>
      <c r="F939">
        <v>44.860419299999997</v>
      </c>
      <c r="G939">
        <v>6.9944667303000001</v>
      </c>
      <c r="H939">
        <v>14.757694746</v>
      </c>
    </row>
    <row r="940" spans="1:8" x14ac:dyDescent="0.25">
      <c r="A940" t="s">
        <v>354</v>
      </c>
      <c r="B940" t="str">
        <f t="shared" si="28"/>
        <v>GLAC</v>
      </c>
      <c r="C940">
        <v>2010</v>
      </c>
      <c r="D940" t="str">
        <f t="shared" si="29"/>
        <v>GLAC:2010</v>
      </c>
      <c r="E940">
        <v>90</v>
      </c>
      <c r="F940">
        <v>41.515481842</v>
      </c>
      <c r="G940">
        <v>7.0159819573000002</v>
      </c>
      <c r="H940">
        <v>13.932926367</v>
      </c>
    </row>
    <row r="941" spans="1:8" x14ac:dyDescent="0.25">
      <c r="A941" t="s">
        <v>354</v>
      </c>
      <c r="B941" t="str">
        <f t="shared" si="28"/>
        <v>GLAC</v>
      </c>
      <c r="C941">
        <v>2011</v>
      </c>
      <c r="D941" t="str">
        <f t="shared" si="29"/>
        <v>GLAC:2011</v>
      </c>
      <c r="E941">
        <v>90</v>
      </c>
      <c r="F941">
        <v>40.287761113999998</v>
      </c>
      <c r="G941">
        <v>6.7919973093000001</v>
      </c>
      <c r="H941">
        <v>13.772987863000001</v>
      </c>
    </row>
    <row r="942" spans="1:8" x14ac:dyDescent="0.25">
      <c r="A942" t="s">
        <v>354</v>
      </c>
      <c r="B942" t="str">
        <f t="shared" si="28"/>
        <v>GLAC</v>
      </c>
      <c r="C942">
        <v>2012</v>
      </c>
      <c r="D942" t="str">
        <f t="shared" si="29"/>
        <v>GLAC:2012</v>
      </c>
      <c r="E942">
        <v>90</v>
      </c>
      <c r="F942">
        <v>40.955899313000003</v>
      </c>
      <c r="G942">
        <v>7.1016321580000001</v>
      </c>
      <c r="H942">
        <v>13.916812148</v>
      </c>
    </row>
    <row r="943" spans="1:8" x14ac:dyDescent="0.25">
      <c r="A943" t="s">
        <v>354</v>
      </c>
      <c r="B943" t="str">
        <f t="shared" si="28"/>
        <v>GLAC</v>
      </c>
      <c r="C943">
        <v>2013</v>
      </c>
      <c r="D943" t="str">
        <f t="shared" si="29"/>
        <v>GLAC:2013</v>
      </c>
      <c r="E943">
        <v>90</v>
      </c>
      <c r="F943">
        <v>40.681050479</v>
      </c>
      <c r="G943">
        <v>6.8973434829000002</v>
      </c>
      <c r="H943">
        <v>13.791922233999999</v>
      </c>
    </row>
    <row r="944" spans="1:8" x14ac:dyDescent="0.25">
      <c r="A944" t="s">
        <v>354</v>
      </c>
      <c r="B944" t="str">
        <f t="shared" si="28"/>
        <v>GLAC</v>
      </c>
      <c r="C944">
        <v>2014</v>
      </c>
      <c r="D944" t="str">
        <f t="shared" si="29"/>
        <v>GLAC:2014</v>
      </c>
      <c r="E944">
        <v>90</v>
      </c>
      <c r="F944">
        <v>40.748977818999997</v>
      </c>
      <c r="G944">
        <v>7.0206243743999996</v>
      </c>
      <c r="H944">
        <v>13.638196217999999</v>
      </c>
    </row>
    <row r="945" spans="1:8" x14ac:dyDescent="0.25">
      <c r="A945" t="s">
        <v>354</v>
      </c>
      <c r="B945" t="str">
        <f t="shared" si="28"/>
        <v>GLAC</v>
      </c>
      <c r="C945">
        <v>2015</v>
      </c>
      <c r="D945" t="str">
        <f t="shared" si="29"/>
        <v>GLAC:2015</v>
      </c>
      <c r="E945">
        <v>90</v>
      </c>
      <c r="F945">
        <v>40.396828296000002</v>
      </c>
      <c r="G945">
        <v>6.4708348415000003</v>
      </c>
      <c r="H945">
        <v>13.67924977</v>
      </c>
    </row>
    <row r="946" spans="1:8" x14ac:dyDescent="0.25">
      <c r="A946" t="s">
        <v>354</v>
      </c>
      <c r="B946" t="str">
        <f t="shared" si="28"/>
        <v>GLAC</v>
      </c>
      <c r="C946">
        <v>2016</v>
      </c>
      <c r="D946" t="str">
        <f t="shared" si="29"/>
        <v>GLAC:2016</v>
      </c>
      <c r="E946">
        <v>90</v>
      </c>
      <c r="F946">
        <v>39.637130624999998</v>
      </c>
      <c r="G946">
        <v>6.9537072577999997</v>
      </c>
      <c r="H946">
        <v>13.274612753</v>
      </c>
    </row>
    <row r="947" spans="1:8" x14ac:dyDescent="0.25">
      <c r="A947" t="s">
        <v>354</v>
      </c>
      <c r="B947" t="str">
        <f t="shared" si="28"/>
        <v>GLAC</v>
      </c>
      <c r="C947">
        <v>2017</v>
      </c>
      <c r="D947" t="str">
        <f t="shared" si="29"/>
        <v>GLAC:2017</v>
      </c>
      <c r="E947">
        <v>90</v>
      </c>
      <c r="F947">
        <v>40.508819957999997</v>
      </c>
      <c r="G947">
        <v>6.5452189678000003</v>
      </c>
      <c r="H947">
        <v>13.687441012000001</v>
      </c>
    </row>
    <row r="948" spans="1:8" x14ac:dyDescent="0.25">
      <c r="A948" t="s">
        <v>355</v>
      </c>
      <c r="B948" t="str">
        <f t="shared" si="28"/>
        <v>GRBA</v>
      </c>
      <c r="C948">
        <v>1993</v>
      </c>
      <c r="D948" t="str">
        <f t="shared" si="29"/>
        <v>GRBA:1993</v>
      </c>
      <c r="E948">
        <v>90</v>
      </c>
      <c r="F948">
        <v>26.128657766</v>
      </c>
      <c r="G948">
        <v>4.0866231867999998</v>
      </c>
      <c r="H948">
        <v>9.2941533211999996</v>
      </c>
    </row>
    <row r="949" spans="1:8" x14ac:dyDescent="0.25">
      <c r="A949" t="s">
        <v>355</v>
      </c>
      <c r="B949" t="str">
        <f t="shared" si="28"/>
        <v>GRBA</v>
      </c>
      <c r="C949">
        <v>1994</v>
      </c>
      <c r="D949" t="str">
        <f t="shared" si="29"/>
        <v>GRBA:1994</v>
      </c>
      <c r="E949">
        <v>90</v>
      </c>
      <c r="F949">
        <v>23.685308604999999</v>
      </c>
      <c r="G949">
        <v>4.0124480737999999</v>
      </c>
      <c r="H949">
        <v>8.5657370065999991</v>
      </c>
    </row>
    <row r="950" spans="1:8" x14ac:dyDescent="0.25">
      <c r="A950" t="s">
        <v>355</v>
      </c>
      <c r="B950" t="str">
        <f t="shared" si="28"/>
        <v>GRBA</v>
      </c>
      <c r="C950">
        <v>1995</v>
      </c>
      <c r="D950" t="str">
        <f t="shared" si="29"/>
        <v>GRBA:1995</v>
      </c>
      <c r="E950">
        <v>90</v>
      </c>
      <c r="F950">
        <v>22.907329190999999</v>
      </c>
      <c r="G950">
        <v>4.2940032852999996</v>
      </c>
      <c r="H950">
        <v>8.1690294860999995</v>
      </c>
    </row>
    <row r="951" spans="1:8" x14ac:dyDescent="0.25">
      <c r="A951" t="s">
        <v>355</v>
      </c>
      <c r="B951" t="str">
        <f t="shared" si="28"/>
        <v>GRBA</v>
      </c>
      <c r="C951">
        <v>1996</v>
      </c>
      <c r="D951" t="str">
        <f t="shared" si="29"/>
        <v>GRBA:1996</v>
      </c>
      <c r="E951">
        <v>90</v>
      </c>
      <c r="F951">
        <v>23.112329169999999</v>
      </c>
      <c r="G951">
        <v>4.1753938861000002</v>
      </c>
      <c r="H951">
        <v>8.2402944583999993</v>
      </c>
    </row>
    <row r="952" spans="1:8" x14ac:dyDescent="0.25">
      <c r="A952" t="s">
        <v>355</v>
      </c>
      <c r="B952" t="str">
        <f t="shared" si="28"/>
        <v>GRBA</v>
      </c>
      <c r="C952">
        <v>1997</v>
      </c>
      <c r="D952" t="str">
        <f t="shared" si="29"/>
        <v>GRBA:1997</v>
      </c>
      <c r="E952">
        <v>90</v>
      </c>
      <c r="F952">
        <v>23.615927382999999</v>
      </c>
      <c r="G952">
        <v>4.3589700224000003</v>
      </c>
      <c r="H952">
        <v>8.4225516251000005</v>
      </c>
    </row>
    <row r="953" spans="1:8" x14ac:dyDescent="0.25">
      <c r="A953" t="s">
        <v>355</v>
      </c>
      <c r="B953" t="str">
        <f t="shared" si="28"/>
        <v>GRBA</v>
      </c>
      <c r="C953">
        <v>1998</v>
      </c>
      <c r="D953" t="str">
        <f t="shared" si="29"/>
        <v>GRBA:1998</v>
      </c>
      <c r="E953">
        <v>90</v>
      </c>
      <c r="F953">
        <v>22.185518256000002</v>
      </c>
      <c r="G953">
        <v>3.6785384905999998</v>
      </c>
      <c r="H953">
        <v>7.8950727484999996</v>
      </c>
    </row>
    <row r="954" spans="1:8" x14ac:dyDescent="0.25">
      <c r="A954" t="s">
        <v>355</v>
      </c>
      <c r="B954" t="str">
        <f t="shared" si="28"/>
        <v>GRBA</v>
      </c>
      <c r="C954">
        <v>1999</v>
      </c>
      <c r="D954" t="str">
        <f t="shared" si="29"/>
        <v>GRBA:1999</v>
      </c>
      <c r="E954">
        <v>90</v>
      </c>
      <c r="F954">
        <v>22.227563100000001</v>
      </c>
      <c r="G954">
        <v>3.6152558172</v>
      </c>
      <c r="H954">
        <v>7.7904915443</v>
      </c>
    </row>
    <row r="955" spans="1:8" x14ac:dyDescent="0.25">
      <c r="A955" t="s">
        <v>355</v>
      </c>
      <c r="B955" t="str">
        <f t="shared" si="28"/>
        <v>GRBA</v>
      </c>
      <c r="C955">
        <v>2000</v>
      </c>
      <c r="D955" t="str">
        <f t="shared" si="29"/>
        <v>GRBA:2000</v>
      </c>
      <c r="E955">
        <v>90</v>
      </c>
      <c r="F955">
        <v>20.544456789000002</v>
      </c>
      <c r="G955">
        <v>3.1192228383999998</v>
      </c>
      <c r="H955">
        <v>7.0785864136000001</v>
      </c>
    </row>
    <row r="956" spans="1:8" x14ac:dyDescent="0.25">
      <c r="A956" t="s">
        <v>355</v>
      </c>
      <c r="B956" t="str">
        <f t="shared" si="28"/>
        <v>GRBA</v>
      </c>
      <c r="C956">
        <v>2001</v>
      </c>
      <c r="D956" t="str">
        <f t="shared" si="29"/>
        <v>GRBA:2001</v>
      </c>
      <c r="E956">
        <v>90</v>
      </c>
      <c r="F956">
        <v>22.699475262</v>
      </c>
      <c r="G956">
        <v>3.9694872605999998</v>
      </c>
      <c r="H956">
        <v>8.1087205782999998</v>
      </c>
    </row>
    <row r="957" spans="1:8" x14ac:dyDescent="0.25">
      <c r="A957" t="s">
        <v>355</v>
      </c>
      <c r="B957" t="str">
        <f t="shared" si="28"/>
        <v>GRBA</v>
      </c>
      <c r="C957">
        <v>2002</v>
      </c>
      <c r="D957" t="str">
        <f t="shared" si="29"/>
        <v>GRBA:2002</v>
      </c>
      <c r="E957">
        <v>90</v>
      </c>
      <c r="F957">
        <v>21.990854435999999</v>
      </c>
      <c r="G957">
        <v>4.0289546118999997</v>
      </c>
      <c r="H957">
        <v>7.8082165049999999</v>
      </c>
    </row>
    <row r="958" spans="1:8" x14ac:dyDescent="0.25">
      <c r="A958" t="s">
        <v>355</v>
      </c>
      <c r="B958" t="str">
        <f t="shared" si="28"/>
        <v>GRBA</v>
      </c>
      <c r="C958">
        <v>2003</v>
      </c>
      <c r="D958" t="str">
        <f t="shared" si="29"/>
        <v>GRBA:2003</v>
      </c>
      <c r="E958">
        <v>90</v>
      </c>
      <c r="F958">
        <v>24.032989425</v>
      </c>
      <c r="G958">
        <v>4.4975012289</v>
      </c>
      <c r="H958">
        <v>8.6294486512000006</v>
      </c>
    </row>
    <row r="959" spans="1:8" x14ac:dyDescent="0.25">
      <c r="A959" t="s">
        <v>355</v>
      </c>
      <c r="B959" t="str">
        <f t="shared" si="28"/>
        <v>GRBA</v>
      </c>
      <c r="C959">
        <v>2004</v>
      </c>
      <c r="D959" t="str">
        <f t="shared" si="29"/>
        <v>GRBA:2004</v>
      </c>
      <c r="E959">
        <v>90</v>
      </c>
      <c r="F959">
        <v>22.984021783999999</v>
      </c>
      <c r="G959">
        <v>4.3101987324</v>
      </c>
      <c r="H959">
        <v>8.1002553079999995</v>
      </c>
    </row>
    <row r="960" spans="1:8" x14ac:dyDescent="0.25">
      <c r="A960" t="s">
        <v>355</v>
      </c>
      <c r="B960" t="str">
        <f t="shared" si="28"/>
        <v>GRBA</v>
      </c>
      <c r="C960">
        <v>2005</v>
      </c>
      <c r="D960" t="str">
        <f t="shared" si="29"/>
        <v>GRBA:2005</v>
      </c>
      <c r="E960">
        <v>90</v>
      </c>
      <c r="F960">
        <v>22.583335943000002</v>
      </c>
      <c r="G960">
        <v>3.8577537969</v>
      </c>
      <c r="H960">
        <v>7.9594588713999999</v>
      </c>
    </row>
    <row r="961" spans="1:8" x14ac:dyDescent="0.25">
      <c r="A961" t="s">
        <v>355</v>
      </c>
      <c r="B961" t="str">
        <f t="shared" si="28"/>
        <v>GRBA</v>
      </c>
      <c r="C961">
        <v>2006</v>
      </c>
      <c r="D961" t="str">
        <f t="shared" si="29"/>
        <v>GRBA:2006</v>
      </c>
      <c r="E961">
        <v>90</v>
      </c>
      <c r="F961">
        <v>23.251204236</v>
      </c>
      <c r="G961">
        <v>4.6109906567000003</v>
      </c>
      <c r="H961">
        <v>8.2875640941000004</v>
      </c>
    </row>
    <row r="962" spans="1:8" x14ac:dyDescent="0.25">
      <c r="A962" t="s">
        <v>355</v>
      </c>
      <c r="B962" t="str">
        <f t="shared" ref="B962:B1025" si="30">LEFT(A962,4)</f>
        <v>GRBA</v>
      </c>
      <c r="C962">
        <v>2007</v>
      </c>
      <c r="D962" t="str">
        <f t="shared" ref="D962:D1025" si="31">CONCATENATE(B962,":",C962)</f>
        <v>GRBA:2007</v>
      </c>
      <c r="E962">
        <v>90</v>
      </c>
      <c r="F962">
        <v>21.730329265000002</v>
      </c>
      <c r="G962">
        <v>4.1610109881000001</v>
      </c>
      <c r="H962">
        <v>7.6212426619000002</v>
      </c>
    </row>
    <row r="963" spans="1:8" x14ac:dyDescent="0.25">
      <c r="A963" t="s">
        <v>355</v>
      </c>
      <c r="B963" t="str">
        <f t="shared" si="30"/>
        <v>GRBA</v>
      </c>
      <c r="C963">
        <v>2008</v>
      </c>
      <c r="D963" t="str">
        <f t="shared" si="31"/>
        <v>GRBA:2008</v>
      </c>
      <c r="E963">
        <v>90</v>
      </c>
      <c r="F963">
        <v>22.300289514999999</v>
      </c>
      <c r="G963">
        <v>4.1973942359</v>
      </c>
      <c r="H963">
        <v>7.8863584235999999</v>
      </c>
    </row>
    <row r="964" spans="1:8" x14ac:dyDescent="0.25">
      <c r="A964" t="s">
        <v>355</v>
      </c>
      <c r="B964" t="str">
        <f t="shared" si="30"/>
        <v>GRBA</v>
      </c>
      <c r="C964">
        <v>2009</v>
      </c>
      <c r="D964" t="str">
        <f t="shared" si="31"/>
        <v>GRBA:2009</v>
      </c>
      <c r="E964">
        <v>90</v>
      </c>
      <c r="F964">
        <v>20.867817632000001</v>
      </c>
      <c r="G964">
        <v>4.4680926207000002</v>
      </c>
      <c r="H964">
        <v>7.1876273730999998</v>
      </c>
    </row>
    <row r="965" spans="1:8" x14ac:dyDescent="0.25">
      <c r="A965" t="s">
        <v>355</v>
      </c>
      <c r="B965" t="str">
        <f t="shared" si="30"/>
        <v>GRBA</v>
      </c>
      <c r="C965">
        <v>2010</v>
      </c>
      <c r="D965" t="str">
        <f t="shared" si="31"/>
        <v>GRBA:2010</v>
      </c>
      <c r="E965">
        <v>90</v>
      </c>
      <c r="F965">
        <v>20.057506762999999</v>
      </c>
      <c r="G965">
        <v>4.3109334020999999</v>
      </c>
      <c r="H965">
        <v>6.8646786912</v>
      </c>
    </row>
    <row r="966" spans="1:8" x14ac:dyDescent="0.25">
      <c r="A966" t="s">
        <v>355</v>
      </c>
      <c r="B966" t="str">
        <f t="shared" si="30"/>
        <v>GRBA</v>
      </c>
      <c r="C966">
        <v>2011</v>
      </c>
      <c r="D966" t="str">
        <f t="shared" si="31"/>
        <v>GRBA:2011</v>
      </c>
      <c r="E966">
        <v>90</v>
      </c>
      <c r="F966">
        <v>19.167720833000001</v>
      </c>
      <c r="G966">
        <v>3.7973250393</v>
      </c>
      <c r="H966">
        <v>6.3220654001999996</v>
      </c>
    </row>
    <row r="967" spans="1:8" x14ac:dyDescent="0.25">
      <c r="A967" t="s">
        <v>355</v>
      </c>
      <c r="B967" t="str">
        <f t="shared" si="30"/>
        <v>GRBA</v>
      </c>
      <c r="C967">
        <v>2012</v>
      </c>
      <c r="D967" t="str">
        <f t="shared" si="31"/>
        <v>GRBA:2012</v>
      </c>
      <c r="E967">
        <v>90</v>
      </c>
      <c r="F967">
        <v>19.540595849999999</v>
      </c>
      <c r="G967">
        <v>3.9014105134000001</v>
      </c>
      <c r="H967">
        <v>6.5838032003000002</v>
      </c>
    </row>
    <row r="968" spans="1:8" x14ac:dyDescent="0.25">
      <c r="A968" t="s">
        <v>355</v>
      </c>
      <c r="B968" t="str">
        <f t="shared" si="30"/>
        <v>GRBA</v>
      </c>
      <c r="C968">
        <v>2013</v>
      </c>
      <c r="D968" t="str">
        <f t="shared" si="31"/>
        <v>GRBA:2013</v>
      </c>
      <c r="E968">
        <v>90</v>
      </c>
      <c r="F968">
        <v>19.819164798999999</v>
      </c>
      <c r="G968">
        <v>3.6912885066999999</v>
      </c>
      <c r="H968">
        <v>6.5395684870000004</v>
      </c>
    </row>
    <row r="969" spans="1:8" x14ac:dyDescent="0.25">
      <c r="A969" t="s">
        <v>355</v>
      </c>
      <c r="B969" t="str">
        <f t="shared" si="30"/>
        <v>GRBA</v>
      </c>
      <c r="C969">
        <v>2014</v>
      </c>
      <c r="D969" t="str">
        <f t="shared" si="31"/>
        <v>GRBA:2014</v>
      </c>
      <c r="E969">
        <v>90</v>
      </c>
      <c r="F969">
        <v>21.884154295999998</v>
      </c>
      <c r="G969">
        <v>4.4159970052000004</v>
      </c>
      <c r="H969">
        <v>7.3365319244</v>
      </c>
    </row>
    <row r="970" spans="1:8" x14ac:dyDescent="0.25">
      <c r="A970" t="s">
        <v>355</v>
      </c>
      <c r="B970" t="str">
        <f t="shared" si="30"/>
        <v>GRBA</v>
      </c>
      <c r="C970">
        <v>2015</v>
      </c>
      <c r="D970" t="str">
        <f t="shared" si="31"/>
        <v>GRBA:2015</v>
      </c>
      <c r="E970">
        <v>90</v>
      </c>
      <c r="F970">
        <v>19.169580031999999</v>
      </c>
      <c r="G970">
        <v>3.9935070363</v>
      </c>
      <c r="H970">
        <v>6.3834269448000001</v>
      </c>
    </row>
    <row r="971" spans="1:8" x14ac:dyDescent="0.25">
      <c r="A971" t="s">
        <v>355</v>
      </c>
      <c r="B971" t="str">
        <f t="shared" si="30"/>
        <v>GRBA</v>
      </c>
      <c r="C971">
        <v>2016</v>
      </c>
      <c r="D971" t="str">
        <f t="shared" si="31"/>
        <v>GRBA:2016</v>
      </c>
      <c r="E971">
        <v>90</v>
      </c>
      <c r="F971">
        <v>18.126590175</v>
      </c>
      <c r="G971">
        <v>3.7582529437000001</v>
      </c>
      <c r="H971">
        <v>5.8594899221999999</v>
      </c>
    </row>
    <row r="972" spans="1:8" x14ac:dyDescent="0.25">
      <c r="A972" t="s">
        <v>355</v>
      </c>
      <c r="B972" t="str">
        <f t="shared" si="30"/>
        <v>GRBA</v>
      </c>
      <c r="C972">
        <v>2017</v>
      </c>
      <c r="D972" t="str">
        <f t="shared" si="31"/>
        <v>GRBA:2017</v>
      </c>
      <c r="E972">
        <v>90</v>
      </c>
      <c r="F972">
        <v>20.398234155000001</v>
      </c>
      <c r="G972">
        <v>4.4984965814000004</v>
      </c>
      <c r="H972">
        <v>6.9972569720999998</v>
      </c>
    </row>
    <row r="973" spans="1:8" x14ac:dyDescent="0.25">
      <c r="A973" t="s">
        <v>356</v>
      </c>
      <c r="B973" t="str">
        <f t="shared" si="30"/>
        <v>GRCA</v>
      </c>
      <c r="C973">
        <v>1990</v>
      </c>
      <c r="D973" t="str">
        <f t="shared" si="31"/>
        <v>GRCA:1990</v>
      </c>
      <c r="E973">
        <v>90</v>
      </c>
      <c r="F973">
        <v>27.782396587000001</v>
      </c>
      <c r="G973">
        <v>3.5988061410999999</v>
      </c>
      <c r="H973">
        <v>10.112994133000001</v>
      </c>
    </row>
    <row r="974" spans="1:8" x14ac:dyDescent="0.25">
      <c r="A974" t="s">
        <v>356</v>
      </c>
      <c r="B974" t="str">
        <f t="shared" si="30"/>
        <v>GRCA</v>
      </c>
      <c r="C974">
        <v>1991</v>
      </c>
      <c r="D974" t="str">
        <f t="shared" si="31"/>
        <v>GRCA:1991</v>
      </c>
      <c r="E974">
        <v>90</v>
      </c>
      <c r="F974">
        <v>27.116273247999999</v>
      </c>
      <c r="G974">
        <v>3.6878058206</v>
      </c>
      <c r="H974">
        <v>9.7407384441999998</v>
      </c>
    </row>
    <row r="975" spans="1:8" x14ac:dyDescent="0.25">
      <c r="A975" t="s">
        <v>356</v>
      </c>
      <c r="B975" t="str">
        <f t="shared" si="30"/>
        <v>GRCA</v>
      </c>
      <c r="C975">
        <v>1993</v>
      </c>
      <c r="D975" t="str">
        <f t="shared" si="31"/>
        <v>GRCA:1993</v>
      </c>
      <c r="E975">
        <v>90</v>
      </c>
      <c r="F975">
        <v>25.966973471999999</v>
      </c>
      <c r="G975">
        <v>4.1792346836999998</v>
      </c>
      <c r="H975">
        <v>9.4183443393000008</v>
      </c>
    </row>
    <row r="976" spans="1:8" x14ac:dyDescent="0.25">
      <c r="A976" t="s">
        <v>356</v>
      </c>
      <c r="B976" t="str">
        <f t="shared" si="30"/>
        <v>GRCA</v>
      </c>
      <c r="C976">
        <v>1994</v>
      </c>
      <c r="D976" t="str">
        <f t="shared" si="31"/>
        <v>GRCA:1994</v>
      </c>
      <c r="E976">
        <v>90</v>
      </c>
      <c r="F976">
        <v>24.905965825999999</v>
      </c>
      <c r="G976">
        <v>3.7697963838000002</v>
      </c>
      <c r="H976">
        <v>9.0462282376999994</v>
      </c>
    </row>
    <row r="977" spans="1:8" x14ac:dyDescent="0.25">
      <c r="A977" t="s">
        <v>356</v>
      </c>
      <c r="B977" t="str">
        <f t="shared" si="30"/>
        <v>GRCA</v>
      </c>
      <c r="C977">
        <v>1995</v>
      </c>
      <c r="D977" t="str">
        <f t="shared" si="31"/>
        <v>GRCA:1995</v>
      </c>
      <c r="E977">
        <v>90</v>
      </c>
      <c r="F977">
        <v>26.404786558000001</v>
      </c>
      <c r="G977">
        <v>3.9260958343999999</v>
      </c>
      <c r="H977">
        <v>9.6336807321000002</v>
      </c>
    </row>
    <row r="978" spans="1:8" x14ac:dyDescent="0.25">
      <c r="A978" t="s">
        <v>356</v>
      </c>
      <c r="B978" t="str">
        <f t="shared" si="30"/>
        <v>GRCA</v>
      </c>
      <c r="C978">
        <v>1996</v>
      </c>
      <c r="D978" t="str">
        <f t="shared" si="31"/>
        <v>GRCA:1996</v>
      </c>
      <c r="E978">
        <v>90</v>
      </c>
      <c r="F978">
        <v>27.624160266000001</v>
      </c>
      <c r="G978">
        <v>4.4857110393999999</v>
      </c>
      <c r="H978">
        <v>10.084296181999999</v>
      </c>
    </row>
    <row r="979" spans="1:8" x14ac:dyDescent="0.25">
      <c r="A979" t="s">
        <v>356</v>
      </c>
      <c r="B979" t="str">
        <f t="shared" si="30"/>
        <v>GRCA</v>
      </c>
      <c r="C979">
        <v>1997</v>
      </c>
      <c r="D979" t="str">
        <f t="shared" si="31"/>
        <v>GRCA:1997</v>
      </c>
      <c r="E979">
        <v>90</v>
      </c>
      <c r="F979">
        <v>25.366250278999999</v>
      </c>
      <c r="G979">
        <v>3.9264129294000001</v>
      </c>
      <c r="H979">
        <v>9.2449725119000004</v>
      </c>
    </row>
    <row r="980" spans="1:8" x14ac:dyDescent="0.25">
      <c r="A980" t="s">
        <v>356</v>
      </c>
      <c r="B980" t="str">
        <f t="shared" si="30"/>
        <v>GRCA</v>
      </c>
      <c r="C980">
        <v>1999</v>
      </c>
      <c r="D980" t="str">
        <f t="shared" si="31"/>
        <v>GRCA:1999</v>
      </c>
      <c r="E980">
        <v>90</v>
      </c>
      <c r="F980">
        <v>25.473407025</v>
      </c>
      <c r="G980">
        <v>3.7501500051000001</v>
      </c>
      <c r="H980">
        <v>9.2051748405999998</v>
      </c>
    </row>
    <row r="981" spans="1:8" x14ac:dyDescent="0.25">
      <c r="A981" t="s">
        <v>356</v>
      </c>
      <c r="B981" t="str">
        <f t="shared" si="30"/>
        <v>GRCA</v>
      </c>
      <c r="C981">
        <v>2000</v>
      </c>
      <c r="D981" t="str">
        <f t="shared" si="31"/>
        <v>GRCA:2000</v>
      </c>
      <c r="E981">
        <v>90</v>
      </c>
      <c r="F981">
        <v>24.389771672999998</v>
      </c>
      <c r="G981">
        <v>3.9757924453000002</v>
      </c>
      <c r="H981">
        <v>8.7198167824000006</v>
      </c>
    </row>
    <row r="982" spans="1:8" x14ac:dyDescent="0.25">
      <c r="A982" t="s">
        <v>356</v>
      </c>
      <c r="B982" t="str">
        <f t="shared" si="30"/>
        <v>GRCA</v>
      </c>
      <c r="C982">
        <v>2002</v>
      </c>
      <c r="D982" t="str">
        <f t="shared" si="31"/>
        <v>GRCA:2002</v>
      </c>
      <c r="E982">
        <v>90</v>
      </c>
      <c r="F982">
        <v>21.222720828</v>
      </c>
      <c r="G982">
        <v>3.7159130738999999</v>
      </c>
      <c r="H982">
        <v>7.4067762353999997</v>
      </c>
    </row>
    <row r="983" spans="1:8" x14ac:dyDescent="0.25">
      <c r="A983" t="s">
        <v>356</v>
      </c>
      <c r="B983" t="str">
        <f t="shared" si="30"/>
        <v>GRCA</v>
      </c>
      <c r="C983">
        <v>2003</v>
      </c>
      <c r="D983" t="str">
        <f t="shared" si="31"/>
        <v>GRCA:2003</v>
      </c>
      <c r="E983">
        <v>90</v>
      </c>
      <c r="F983">
        <v>22.633257606000001</v>
      </c>
      <c r="G983">
        <v>4.1394561745000003</v>
      </c>
      <c r="H983">
        <v>7.9893103323999997</v>
      </c>
    </row>
    <row r="984" spans="1:8" x14ac:dyDescent="0.25">
      <c r="A984" t="s">
        <v>356</v>
      </c>
      <c r="B984" t="str">
        <f t="shared" si="30"/>
        <v>GRCA</v>
      </c>
      <c r="C984">
        <v>2004</v>
      </c>
      <c r="D984" t="str">
        <f t="shared" si="31"/>
        <v>GRCA:2004</v>
      </c>
      <c r="E984">
        <v>90</v>
      </c>
      <c r="F984">
        <v>21.748165805999999</v>
      </c>
      <c r="G984">
        <v>3.7334841449999998</v>
      </c>
      <c r="H984">
        <v>7.6407667346999997</v>
      </c>
    </row>
    <row r="985" spans="1:8" x14ac:dyDescent="0.25">
      <c r="A985" t="s">
        <v>356</v>
      </c>
      <c r="B985" t="str">
        <f t="shared" si="30"/>
        <v>GRCA</v>
      </c>
      <c r="C985">
        <v>2005</v>
      </c>
      <c r="D985" t="str">
        <f t="shared" si="31"/>
        <v>GRCA:2005</v>
      </c>
      <c r="E985">
        <v>90</v>
      </c>
      <c r="F985">
        <v>23.897649141999999</v>
      </c>
      <c r="G985">
        <v>3.5780998141999998</v>
      </c>
      <c r="H985">
        <v>8.4764965620999995</v>
      </c>
    </row>
    <row r="986" spans="1:8" x14ac:dyDescent="0.25">
      <c r="A986" t="s">
        <v>356</v>
      </c>
      <c r="B986" t="str">
        <f t="shared" si="30"/>
        <v>GRCA</v>
      </c>
      <c r="C986">
        <v>2006</v>
      </c>
      <c r="D986" t="str">
        <f t="shared" si="31"/>
        <v>GRCA:2006</v>
      </c>
      <c r="E986">
        <v>90</v>
      </c>
      <c r="F986">
        <v>24.591850892</v>
      </c>
      <c r="G986">
        <v>4.6664689466000002</v>
      </c>
      <c r="H986">
        <v>8.8406542519000002</v>
      </c>
    </row>
    <row r="987" spans="1:8" x14ac:dyDescent="0.25">
      <c r="A987" t="s">
        <v>356</v>
      </c>
      <c r="B987" t="str">
        <f t="shared" si="30"/>
        <v>GRCA</v>
      </c>
      <c r="C987">
        <v>2007</v>
      </c>
      <c r="D987" t="str">
        <f t="shared" si="31"/>
        <v>GRCA:2007</v>
      </c>
      <c r="E987">
        <v>90</v>
      </c>
      <c r="F987">
        <v>24.145821865999999</v>
      </c>
      <c r="G987">
        <v>3.9336628322</v>
      </c>
      <c r="H987">
        <v>8.6338505975000004</v>
      </c>
    </row>
    <row r="988" spans="1:8" x14ac:dyDescent="0.25">
      <c r="A988" t="s">
        <v>356</v>
      </c>
      <c r="B988" t="str">
        <f t="shared" si="30"/>
        <v>GRCA</v>
      </c>
      <c r="C988">
        <v>2008</v>
      </c>
      <c r="D988" t="str">
        <f t="shared" si="31"/>
        <v>GRCA:2008</v>
      </c>
      <c r="E988">
        <v>90</v>
      </c>
      <c r="F988">
        <v>24.772518683000001</v>
      </c>
      <c r="G988">
        <v>4.6129578046999997</v>
      </c>
      <c r="H988">
        <v>8.8494371951000002</v>
      </c>
    </row>
    <row r="989" spans="1:8" x14ac:dyDescent="0.25">
      <c r="A989" t="s">
        <v>356</v>
      </c>
      <c r="B989" t="str">
        <f t="shared" si="30"/>
        <v>GRCA</v>
      </c>
      <c r="C989">
        <v>2009</v>
      </c>
      <c r="D989" t="str">
        <f t="shared" si="31"/>
        <v>GRCA:2009</v>
      </c>
      <c r="E989">
        <v>90</v>
      </c>
      <c r="F989">
        <v>22.599743498999999</v>
      </c>
      <c r="G989">
        <v>4.1346509660999997</v>
      </c>
      <c r="H989">
        <v>7.8923010936000004</v>
      </c>
    </row>
    <row r="990" spans="1:8" x14ac:dyDescent="0.25">
      <c r="A990" t="s">
        <v>356</v>
      </c>
      <c r="B990" t="str">
        <f t="shared" si="30"/>
        <v>GRCA</v>
      </c>
      <c r="C990">
        <v>2010</v>
      </c>
      <c r="D990" t="str">
        <f t="shared" si="31"/>
        <v>GRCA:2010</v>
      </c>
      <c r="E990">
        <v>90</v>
      </c>
      <c r="F990">
        <v>21.070446876999998</v>
      </c>
      <c r="G990">
        <v>3.8445269580999999</v>
      </c>
      <c r="H990">
        <v>7.3274868515999998</v>
      </c>
    </row>
    <row r="991" spans="1:8" x14ac:dyDescent="0.25">
      <c r="A991" t="s">
        <v>356</v>
      </c>
      <c r="B991" t="str">
        <f t="shared" si="30"/>
        <v>GRCA</v>
      </c>
      <c r="C991">
        <v>2011</v>
      </c>
      <c r="D991" t="str">
        <f t="shared" si="31"/>
        <v>GRCA:2011</v>
      </c>
      <c r="E991">
        <v>90</v>
      </c>
      <c r="F991">
        <v>22.461208696</v>
      </c>
      <c r="G991">
        <v>4.1980099286000003</v>
      </c>
      <c r="H991">
        <v>7.7964158057999997</v>
      </c>
    </row>
    <row r="992" spans="1:8" x14ac:dyDescent="0.25">
      <c r="A992" t="s">
        <v>356</v>
      </c>
      <c r="B992" t="str">
        <f t="shared" si="30"/>
        <v>GRCA</v>
      </c>
      <c r="C992">
        <v>2012</v>
      </c>
      <c r="D992" t="str">
        <f t="shared" si="31"/>
        <v>GRCA:2012</v>
      </c>
      <c r="E992">
        <v>90</v>
      </c>
      <c r="F992">
        <v>21.020273813999999</v>
      </c>
      <c r="G992">
        <v>3.8496754143</v>
      </c>
      <c r="H992">
        <v>7.3348029280000002</v>
      </c>
    </row>
    <row r="993" spans="1:8" x14ac:dyDescent="0.25">
      <c r="A993" t="s">
        <v>356</v>
      </c>
      <c r="B993" t="str">
        <f t="shared" si="30"/>
        <v>GRCA</v>
      </c>
      <c r="C993">
        <v>2013</v>
      </c>
      <c r="D993" t="str">
        <f t="shared" si="31"/>
        <v>GRCA:2013</v>
      </c>
      <c r="E993">
        <v>90</v>
      </c>
      <c r="F993">
        <v>21.052007285999998</v>
      </c>
      <c r="G993">
        <v>3.9700816142000002</v>
      </c>
      <c r="H993">
        <v>7.2934035633000001</v>
      </c>
    </row>
    <row r="994" spans="1:8" x14ac:dyDescent="0.25">
      <c r="A994" t="s">
        <v>356</v>
      </c>
      <c r="B994" t="str">
        <f t="shared" si="30"/>
        <v>GRCA</v>
      </c>
      <c r="C994">
        <v>2014</v>
      </c>
      <c r="D994" t="str">
        <f t="shared" si="31"/>
        <v>GRCA:2014</v>
      </c>
      <c r="E994">
        <v>90</v>
      </c>
      <c r="F994">
        <v>20.335268015</v>
      </c>
      <c r="G994">
        <v>4.0916697463</v>
      </c>
      <c r="H994">
        <v>6.9714564862000001</v>
      </c>
    </row>
    <row r="995" spans="1:8" x14ac:dyDescent="0.25">
      <c r="A995" t="s">
        <v>356</v>
      </c>
      <c r="B995" t="str">
        <f t="shared" si="30"/>
        <v>GRCA</v>
      </c>
      <c r="C995">
        <v>2015</v>
      </c>
      <c r="D995" t="str">
        <f t="shared" si="31"/>
        <v>GRCA:2015</v>
      </c>
      <c r="E995">
        <v>90</v>
      </c>
      <c r="F995">
        <v>19.953445165000002</v>
      </c>
      <c r="G995">
        <v>4.0062581399999999</v>
      </c>
      <c r="H995">
        <v>6.7871827731999996</v>
      </c>
    </row>
    <row r="996" spans="1:8" x14ac:dyDescent="0.25">
      <c r="A996" t="s">
        <v>356</v>
      </c>
      <c r="B996" t="str">
        <f t="shared" si="30"/>
        <v>GRCA</v>
      </c>
      <c r="C996">
        <v>2016</v>
      </c>
      <c r="D996" t="str">
        <f t="shared" si="31"/>
        <v>GRCA:2016</v>
      </c>
      <c r="E996">
        <v>90</v>
      </c>
      <c r="F996">
        <v>19.087580510999999</v>
      </c>
      <c r="G996">
        <v>3.9973252834999999</v>
      </c>
      <c r="H996">
        <v>6.3866528443000004</v>
      </c>
    </row>
    <row r="997" spans="1:8" x14ac:dyDescent="0.25">
      <c r="A997" t="s">
        <v>356</v>
      </c>
      <c r="B997" t="str">
        <f t="shared" si="30"/>
        <v>GRCA</v>
      </c>
      <c r="C997">
        <v>2017</v>
      </c>
      <c r="D997" t="str">
        <f t="shared" si="31"/>
        <v>GRCA:2017</v>
      </c>
      <c r="E997">
        <v>90</v>
      </c>
      <c r="F997">
        <v>20.555422455999999</v>
      </c>
      <c r="G997">
        <v>3.8581406679999999</v>
      </c>
      <c r="H997">
        <v>7.1489050470000004</v>
      </c>
    </row>
    <row r="998" spans="1:8" x14ac:dyDescent="0.25">
      <c r="A998" t="s">
        <v>60</v>
      </c>
      <c r="B998" t="str">
        <f t="shared" si="30"/>
        <v>GRGU</v>
      </c>
      <c r="C998">
        <v>2001</v>
      </c>
      <c r="D998" t="str">
        <f t="shared" si="31"/>
        <v>GRGU:2001</v>
      </c>
      <c r="E998">
        <v>90</v>
      </c>
      <c r="F998">
        <v>108.16726217</v>
      </c>
      <c r="G998">
        <v>9.5600777483999995</v>
      </c>
      <c r="H998">
        <v>22.465265762000001</v>
      </c>
    </row>
    <row r="999" spans="1:8" x14ac:dyDescent="0.25">
      <c r="A999" t="s">
        <v>60</v>
      </c>
      <c r="B999" t="str">
        <f t="shared" si="30"/>
        <v>GRGU</v>
      </c>
      <c r="C999">
        <v>2002</v>
      </c>
      <c r="D999" t="str">
        <f t="shared" si="31"/>
        <v>GRGU:2002</v>
      </c>
      <c r="E999">
        <v>90</v>
      </c>
      <c r="F999">
        <v>130.8718949</v>
      </c>
      <c r="G999">
        <v>9.6035057326000004</v>
      </c>
      <c r="H999">
        <v>23.428954508</v>
      </c>
    </row>
    <row r="1000" spans="1:8" x14ac:dyDescent="0.25">
      <c r="A1000" t="s">
        <v>60</v>
      </c>
      <c r="B1000" t="str">
        <f t="shared" si="30"/>
        <v>GRGU</v>
      </c>
      <c r="C1000">
        <v>2003</v>
      </c>
      <c r="D1000" t="str">
        <f t="shared" si="31"/>
        <v>GRGU:2003</v>
      </c>
      <c r="E1000">
        <v>90</v>
      </c>
      <c r="F1000">
        <v>88.943347525999997</v>
      </c>
      <c r="G1000">
        <v>10.168673418999999</v>
      </c>
      <c r="H1000">
        <v>20.651976037000001</v>
      </c>
    </row>
    <row r="1001" spans="1:8" x14ac:dyDescent="0.25">
      <c r="A1001" t="s">
        <v>60</v>
      </c>
      <c r="B1001" t="str">
        <f t="shared" si="30"/>
        <v>GRGU</v>
      </c>
      <c r="C1001">
        <v>2004</v>
      </c>
      <c r="D1001" t="str">
        <f t="shared" si="31"/>
        <v>GRGU:2004</v>
      </c>
      <c r="E1001">
        <v>90</v>
      </c>
      <c r="F1001">
        <v>97.566683018999996</v>
      </c>
      <c r="G1001">
        <v>9.9826486614000007</v>
      </c>
      <c r="H1001">
        <v>21.157216297000002</v>
      </c>
    </row>
    <row r="1002" spans="1:8" x14ac:dyDescent="0.25">
      <c r="A1002" t="s">
        <v>60</v>
      </c>
      <c r="B1002" t="str">
        <f t="shared" si="30"/>
        <v>GRGU</v>
      </c>
      <c r="C1002">
        <v>2005</v>
      </c>
      <c r="D1002" t="str">
        <f t="shared" si="31"/>
        <v>GRGU:2005</v>
      </c>
      <c r="E1002">
        <v>90</v>
      </c>
      <c r="F1002">
        <v>84.261341240999997</v>
      </c>
      <c r="G1002">
        <v>8.7317705756000006</v>
      </c>
      <c r="H1002">
        <v>20.506604504999999</v>
      </c>
    </row>
    <row r="1003" spans="1:8" x14ac:dyDescent="0.25">
      <c r="A1003" t="s">
        <v>60</v>
      </c>
      <c r="B1003" t="str">
        <f t="shared" si="30"/>
        <v>GRGU</v>
      </c>
      <c r="C1003">
        <v>2006</v>
      </c>
      <c r="D1003" t="str">
        <f t="shared" si="31"/>
        <v>GRGU:2006</v>
      </c>
      <c r="E1003">
        <v>90</v>
      </c>
      <c r="F1003">
        <v>84.918298860999997</v>
      </c>
      <c r="G1003">
        <v>8.8777385877999997</v>
      </c>
      <c r="H1003">
        <v>19.735501290999999</v>
      </c>
    </row>
    <row r="1004" spans="1:8" x14ac:dyDescent="0.25">
      <c r="A1004" t="s">
        <v>60</v>
      </c>
      <c r="B1004" t="str">
        <f t="shared" si="30"/>
        <v>GRGU</v>
      </c>
      <c r="C1004">
        <v>2007</v>
      </c>
      <c r="D1004" t="str">
        <f t="shared" si="31"/>
        <v>GRGU:2007</v>
      </c>
      <c r="E1004">
        <v>90</v>
      </c>
      <c r="F1004">
        <v>88.630130477999998</v>
      </c>
      <c r="G1004">
        <v>10.1862092</v>
      </c>
      <c r="H1004">
        <v>21.062840562000002</v>
      </c>
    </row>
    <row r="1005" spans="1:8" x14ac:dyDescent="0.25">
      <c r="A1005" t="s">
        <v>60</v>
      </c>
      <c r="B1005" t="str">
        <f t="shared" si="30"/>
        <v>GRGU</v>
      </c>
      <c r="C1005">
        <v>2008</v>
      </c>
      <c r="D1005" t="str">
        <f t="shared" si="31"/>
        <v>GRGU:2008</v>
      </c>
      <c r="E1005">
        <v>90</v>
      </c>
      <c r="F1005">
        <v>51.379450251000002</v>
      </c>
      <c r="G1005">
        <v>8.1943487321999999</v>
      </c>
      <c r="H1005">
        <v>16.095663404</v>
      </c>
    </row>
    <row r="1006" spans="1:8" x14ac:dyDescent="0.25">
      <c r="A1006" t="s">
        <v>60</v>
      </c>
      <c r="B1006" t="str">
        <f t="shared" si="30"/>
        <v>GRGU</v>
      </c>
      <c r="C1006">
        <v>2011</v>
      </c>
      <c r="D1006" t="str">
        <f t="shared" si="31"/>
        <v>GRGU:2011</v>
      </c>
      <c r="E1006">
        <v>90</v>
      </c>
      <c r="F1006">
        <v>61.447173696999997</v>
      </c>
      <c r="G1006">
        <v>9.3329993104</v>
      </c>
      <c r="H1006">
        <v>17.551218849000001</v>
      </c>
    </row>
    <row r="1007" spans="1:8" x14ac:dyDescent="0.25">
      <c r="A1007" t="s">
        <v>60</v>
      </c>
      <c r="B1007" t="str">
        <f t="shared" si="30"/>
        <v>GRGU</v>
      </c>
      <c r="C1007">
        <v>2012</v>
      </c>
      <c r="D1007" t="str">
        <f t="shared" si="31"/>
        <v>GRGU:2012</v>
      </c>
      <c r="E1007">
        <v>90</v>
      </c>
      <c r="F1007">
        <v>46.437975655999999</v>
      </c>
      <c r="G1007">
        <v>8.6540478160000003</v>
      </c>
      <c r="H1007">
        <v>14.858670181000001</v>
      </c>
    </row>
    <row r="1008" spans="1:8" x14ac:dyDescent="0.25">
      <c r="A1008" t="s">
        <v>60</v>
      </c>
      <c r="B1008" t="str">
        <f t="shared" si="30"/>
        <v>GRGU</v>
      </c>
      <c r="C1008">
        <v>2013</v>
      </c>
      <c r="D1008" t="str">
        <f t="shared" si="31"/>
        <v>GRGU:2013</v>
      </c>
      <c r="E1008">
        <v>90</v>
      </c>
      <c r="F1008">
        <v>42.495972717000001</v>
      </c>
      <c r="G1008">
        <v>8.1839125085000006</v>
      </c>
      <c r="H1008">
        <v>13.873529098000001</v>
      </c>
    </row>
    <row r="1009" spans="1:8" x14ac:dyDescent="0.25">
      <c r="A1009" t="s">
        <v>60</v>
      </c>
      <c r="B1009" t="str">
        <f t="shared" si="30"/>
        <v>GRGU</v>
      </c>
      <c r="C1009">
        <v>2014</v>
      </c>
      <c r="D1009" t="str">
        <f t="shared" si="31"/>
        <v>GRGU:2014</v>
      </c>
      <c r="E1009">
        <v>90</v>
      </c>
      <c r="F1009">
        <v>47.787706931000002</v>
      </c>
      <c r="G1009">
        <v>8.4683261856000005</v>
      </c>
      <c r="H1009">
        <v>15.185585462000001</v>
      </c>
    </row>
    <row r="1010" spans="1:8" x14ac:dyDescent="0.25">
      <c r="A1010" t="s">
        <v>60</v>
      </c>
      <c r="B1010" t="str">
        <f t="shared" si="30"/>
        <v>GRGU</v>
      </c>
      <c r="C1010">
        <v>2015</v>
      </c>
      <c r="D1010" t="str">
        <f t="shared" si="31"/>
        <v>GRGU:2015</v>
      </c>
      <c r="E1010">
        <v>90</v>
      </c>
      <c r="F1010">
        <v>44.786123797999998</v>
      </c>
      <c r="G1010">
        <v>8.6679274739000007</v>
      </c>
      <c r="H1010">
        <v>14.4366193</v>
      </c>
    </row>
    <row r="1011" spans="1:8" x14ac:dyDescent="0.25">
      <c r="A1011" t="s">
        <v>60</v>
      </c>
      <c r="B1011" t="str">
        <f t="shared" si="30"/>
        <v>GRGU</v>
      </c>
      <c r="C1011">
        <v>2016</v>
      </c>
      <c r="D1011" t="str">
        <f t="shared" si="31"/>
        <v>GRGU:2016</v>
      </c>
      <c r="E1011">
        <v>90</v>
      </c>
      <c r="F1011">
        <v>31.473004356000001</v>
      </c>
      <c r="G1011">
        <v>7.5895673158000001</v>
      </c>
      <c r="H1011">
        <v>11.233156856000001</v>
      </c>
    </row>
    <row r="1012" spans="1:8" x14ac:dyDescent="0.25">
      <c r="A1012" t="s">
        <v>60</v>
      </c>
      <c r="B1012" t="str">
        <f t="shared" si="30"/>
        <v>GRGU</v>
      </c>
      <c r="C1012">
        <v>2017</v>
      </c>
      <c r="D1012" t="str">
        <f t="shared" si="31"/>
        <v>GRGU:2017</v>
      </c>
      <c r="E1012">
        <v>90</v>
      </c>
      <c r="F1012">
        <v>34.578441374999997</v>
      </c>
      <c r="G1012">
        <v>7.8031017614999998</v>
      </c>
      <c r="H1012">
        <v>11.813348424999999</v>
      </c>
    </row>
    <row r="1013" spans="1:8" x14ac:dyDescent="0.25">
      <c r="A1013" t="s">
        <v>357</v>
      </c>
      <c r="B1013" t="str">
        <f t="shared" si="30"/>
        <v>GRRI</v>
      </c>
      <c r="C1013">
        <v>2003</v>
      </c>
      <c r="D1013" t="str">
        <f t="shared" si="31"/>
        <v>GRRI:2003</v>
      </c>
      <c r="E1013">
        <v>90</v>
      </c>
      <c r="F1013">
        <v>159.79962015000001</v>
      </c>
      <c r="G1013">
        <v>9.6123549271000002</v>
      </c>
      <c r="H1013">
        <v>27.029541837</v>
      </c>
    </row>
    <row r="1014" spans="1:8" x14ac:dyDescent="0.25">
      <c r="A1014" t="s">
        <v>357</v>
      </c>
      <c r="B1014" t="str">
        <f t="shared" si="30"/>
        <v>GRRI</v>
      </c>
      <c r="C1014">
        <v>2004</v>
      </c>
      <c r="D1014" t="str">
        <f t="shared" si="31"/>
        <v>GRRI:2004</v>
      </c>
      <c r="E1014">
        <v>90</v>
      </c>
      <c r="F1014">
        <v>136.45995459</v>
      </c>
      <c r="G1014">
        <v>9.3991496511000001</v>
      </c>
      <c r="H1014">
        <v>24.948660626999999</v>
      </c>
    </row>
    <row r="1015" spans="1:8" x14ac:dyDescent="0.25">
      <c r="A1015" t="s">
        <v>357</v>
      </c>
      <c r="B1015" t="str">
        <f t="shared" si="30"/>
        <v>GRRI</v>
      </c>
      <c r="C1015">
        <v>2005</v>
      </c>
      <c r="D1015" t="str">
        <f t="shared" si="31"/>
        <v>GRRI:2005</v>
      </c>
      <c r="E1015">
        <v>90</v>
      </c>
      <c r="F1015">
        <v>167.18381665999999</v>
      </c>
      <c r="G1015">
        <v>9.1979513935000003</v>
      </c>
      <c r="H1015">
        <v>27.079374836</v>
      </c>
    </row>
    <row r="1016" spans="1:8" x14ac:dyDescent="0.25">
      <c r="A1016" t="s">
        <v>357</v>
      </c>
      <c r="B1016" t="str">
        <f t="shared" si="30"/>
        <v>GRRI</v>
      </c>
      <c r="C1016">
        <v>2006</v>
      </c>
      <c r="D1016" t="str">
        <f t="shared" si="31"/>
        <v>GRRI:2006</v>
      </c>
      <c r="E1016">
        <v>90</v>
      </c>
      <c r="F1016">
        <v>125.0900496</v>
      </c>
      <c r="G1016">
        <v>8.8995519551999998</v>
      </c>
      <c r="H1016">
        <v>24.639625522999999</v>
      </c>
    </row>
    <row r="1017" spans="1:8" x14ac:dyDescent="0.25">
      <c r="A1017" t="s">
        <v>357</v>
      </c>
      <c r="B1017" t="str">
        <f t="shared" si="30"/>
        <v>GRRI</v>
      </c>
      <c r="C1017">
        <v>2007</v>
      </c>
      <c r="D1017" t="str">
        <f t="shared" si="31"/>
        <v>GRRI:2007</v>
      </c>
      <c r="E1017">
        <v>90</v>
      </c>
      <c r="F1017">
        <v>135.08985580999999</v>
      </c>
      <c r="G1017">
        <v>9.0345022676000006</v>
      </c>
      <c r="H1017">
        <v>24.8256832</v>
      </c>
    </row>
    <row r="1018" spans="1:8" x14ac:dyDescent="0.25">
      <c r="A1018" t="s">
        <v>357</v>
      </c>
      <c r="B1018" t="str">
        <f t="shared" si="30"/>
        <v>GRRI</v>
      </c>
      <c r="C1018">
        <v>2008</v>
      </c>
      <c r="D1018" t="str">
        <f t="shared" si="31"/>
        <v>GRRI:2008</v>
      </c>
      <c r="E1018">
        <v>90</v>
      </c>
      <c r="F1018">
        <v>138.34260212000001</v>
      </c>
      <c r="G1018">
        <v>9.5436639752999994</v>
      </c>
      <c r="H1018">
        <v>25.429210766000001</v>
      </c>
    </row>
    <row r="1019" spans="1:8" x14ac:dyDescent="0.25">
      <c r="A1019" t="s">
        <v>357</v>
      </c>
      <c r="B1019" t="str">
        <f t="shared" si="30"/>
        <v>GRRI</v>
      </c>
      <c r="C1019">
        <v>2009</v>
      </c>
      <c r="D1019" t="str">
        <f t="shared" si="31"/>
        <v>GRRI:2009</v>
      </c>
      <c r="E1019">
        <v>90</v>
      </c>
      <c r="F1019">
        <v>155.81748612000001</v>
      </c>
      <c r="G1019">
        <v>10.464227039000001</v>
      </c>
      <c r="H1019">
        <v>26.557106397999998</v>
      </c>
    </row>
    <row r="1020" spans="1:8" x14ac:dyDescent="0.25">
      <c r="A1020" t="s">
        <v>357</v>
      </c>
      <c r="B1020" t="str">
        <f t="shared" si="30"/>
        <v>GRRI</v>
      </c>
      <c r="C1020">
        <v>2010</v>
      </c>
      <c r="D1020" t="str">
        <f t="shared" si="31"/>
        <v>GRRI:2010</v>
      </c>
      <c r="E1020">
        <v>90</v>
      </c>
      <c r="F1020">
        <v>116.71343381</v>
      </c>
      <c r="G1020">
        <v>9.3430426795999999</v>
      </c>
      <c r="H1020">
        <v>23.623438686</v>
      </c>
    </row>
    <row r="1021" spans="1:8" x14ac:dyDescent="0.25">
      <c r="A1021" t="s">
        <v>357</v>
      </c>
      <c r="B1021" t="str">
        <f t="shared" si="30"/>
        <v>GRRI</v>
      </c>
      <c r="C1021">
        <v>2011</v>
      </c>
      <c r="D1021" t="str">
        <f t="shared" si="31"/>
        <v>GRRI:2011</v>
      </c>
      <c r="E1021">
        <v>90</v>
      </c>
      <c r="F1021">
        <v>121.859826</v>
      </c>
      <c r="G1021">
        <v>9.4813599000999993</v>
      </c>
      <c r="H1021">
        <v>24.587621509000002</v>
      </c>
    </row>
    <row r="1022" spans="1:8" x14ac:dyDescent="0.25">
      <c r="A1022" t="s">
        <v>357</v>
      </c>
      <c r="B1022" t="str">
        <f t="shared" si="30"/>
        <v>GRRI</v>
      </c>
      <c r="C1022">
        <v>2012</v>
      </c>
      <c r="D1022" t="str">
        <f t="shared" si="31"/>
        <v>GRRI:2012</v>
      </c>
      <c r="E1022">
        <v>90</v>
      </c>
      <c r="F1022">
        <v>100.01597765</v>
      </c>
      <c r="G1022">
        <v>8.9523479478999999</v>
      </c>
      <c r="H1022">
        <v>22.060777636000001</v>
      </c>
    </row>
    <row r="1023" spans="1:8" x14ac:dyDescent="0.25">
      <c r="A1023" t="s">
        <v>357</v>
      </c>
      <c r="B1023" t="str">
        <f t="shared" si="30"/>
        <v>GRRI</v>
      </c>
      <c r="C1023">
        <v>2013</v>
      </c>
      <c r="D1023" t="str">
        <f t="shared" si="31"/>
        <v>GRRI:2013</v>
      </c>
      <c r="E1023">
        <v>90</v>
      </c>
      <c r="F1023">
        <v>85.924306763000004</v>
      </c>
      <c r="G1023">
        <v>8.4702452339000001</v>
      </c>
      <c r="H1023">
        <v>21.15419837</v>
      </c>
    </row>
    <row r="1024" spans="1:8" x14ac:dyDescent="0.25">
      <c r="A1024" t="s">
        <v>357</v>
      </c>
      <c r="B1024" t="str">
        <f t="shared" si="30"/>
        <v>GRRI</v>
      </c>
      <c r="C1024">
        <v>2014</v>
      </c>
      <c r="D1024" t="str">
        <f t="shared" si="31"/>
        <v>GRRI:2014</v>
      </c>
      <c r="E1024">
        <v>90</v>
      </c>
      <c r="F1024">
        <v>95.882595725000002</v>
      </c>
      <c r="G1024">
        <v>8.9348876300000004</v>
      </c>
      <c r="H1024">
        <v>22.080600936</v>
      </c>
    </row>
    <row r="1025" spans="1:8" x14ac:dyDescent="0.25">
      <c r="A1025" t="s">
        <v>357</v>
      </c>
      <c r="B1025" t="str">
        <f t="shared" si="30"/>
        <v>GRRI</v>
      </c>
      <c r="C1025">
        <v>2015</v>
      </c>
      <c r="D1025" t="str">
        <f t="shared" si="31"/>
        <v>GRRI:2015</v>
      </c>
      <c r="E1025">
        <v>90</v>
      </c>
      <c r="F1025">
        <v>80.732315868000001</v>
      </c>
      <c r="G1025">
        <v>8.4910950288000002</v>
      </c>
      <c r="H1025">
        <v>20.077322159000001</v>
      </c>
    </row>
    <row r="1026" spans="1:8" x14ac:dyDescent="0.25">
      <c r="A1026" t="s">
        <v>357</v>
      </c>
      <c r="B1026" t="str">
        <f t="shared" ref="B1026:B1089" si="32">LEFT(A1026,4)</f>
        <v>GRRI</v>
      </c>
      <c r="C1026">
        <v>2016</v>
      </c>
      <c r="D1026" t="str">
        <f t="shared" ref="D1026:D1089" si="33">CONCATENATE(B1026,":",C1026)</f>
        <v>GRRI:2016</v>
      </c>
      <c r="E1026">
        <v>90</v>
      </c>
      <c r="F1026">
        <v>80.339044405999999</v>
      </c>
      <c r="G1026">
        <v>8.6799914079999994</v>
      </c>
      <c r="H1026">
        <v>20.191284497000002</v>
      </c>
    </row>
    <row r="1027" spans="1:8" x14ac:dyDescent="0.25">
      <c r="A1027" t="s">
        <v>357</v>
      </c>
      <c r="B1027" t="str">
        <f t="shared" si="32"/>
        <v>GRRI</v>
      </c>
      <c r="C1027">
        <v>2017</v>
      </c>
      <c r="D1027" t="str">
        <f t="shared" si="33"/>
        <v>GRRI:2017</v>
      </c>
      <c r="E1027">
        <v>90</v>
      </c>
      <c r="F1027">
        <v>73.788127188000004</v>
      </c>
      <c r="G1027">
        <v>8.8394890694000008</v>
      </c>
      <c r="H1027">
        <v>19.446006226000002</v>
      </c>
    </row>
    <row r="1028" spans="1:8" x14ac:dyDescent="0.25">
      <c r="A1028" t="s">
        <v>63</v>
      </c>
      <c r="B1028" t="str">
        <f t="shared" si="32"/>
        <v>GRSA</v>
      </c>
      <c r="C1028">
        <v>1989</v>
      </c>
      <c r="D1028" t="str">
        <f t="shared" si="33"/>
        <v>GRSA:1989</v>
      </c>
      <c r="E1028">
        <v>90</v>
      </c>
      <c r="F1028">
        <v>30.217537695000001</v>
      </c>
      <c r="G1028">
        <v>4.5395206771999996</v>
      </c>
      <c r="H1028">
        <v>10.990808421000001</v>
      </c>
    </row>
    <row r="1029" spans="1:8" x14ac:dyDescent="0.25">
      <c r="A1029" t="s">
        <v>63</v>
      </c>
      <c r="B1029" t="str">
        <f t="shared" si="32"/>
        <v>GRSA</v>
      </c>
      <c r="C1029">
        <v>1990</v>
      </c>
      <c r="D1029" t="str">
        <f t="shared" si="33"/>
        <v>GRSA:1990</v>
      </c>
      <c r="E1029">
        <v>90</v>
      </c>
      <c r="F1029">
        <v>28.464127886</v>
      </c>
      <c r="G1029">
        <v>4.3418065487000002</v>
      </c>
      <c r="H1029">
        <v>10.352905844</v>
      </c>
    </row>
    <row r="1030" spans="1:8" x14ac:dyDescent="0.25">
      <c r="A1030" t="s">
        <v>63</v>
      </c>
      <c r="B1030" t="str">
        <f t="shared" si="32"/>
        <v>GRSA</v>
      </c>
      <c r="C1030">
        <v>1991</v>
      </c>
      <c r="D1030" t="str">
        <f t="shared" si="33"/>
        <v>GRSA:1991</v>
      </c>
      <c r="E1030">
        <v>90</v>
      </c>
      <c r="F1030">
        <v>26.988208776</v>
      </c>
      <c r="G1030">
        <v>4.2753122141000004</v>
      </c>
      <c r="H1030">
        <v>9.8796164446999999</v>
      </c>
    </row>
    <row r="1031" spans="1:8" x14ac:dyDescent="0.25">
      <c r="A1031" t="s">
        <v>63</v>
      </c>
      <c r="B1031" t="str">
        <f t="shared" si="32"/>
        <v>GRSA</v>
      </c>
      <c r="C1031">
        <v>1992</v>
      </c>
      <c r="D1031" t="str">
        <f t="shared" si="33"/>
        <v>GRSA:1992</v>
      </c>
      <c r="E1031">
        <v>90</v>
      </c>
      <c r="F1031">
        <v>27.865479848</v>
      </c>
      <c r="G1031">
        <v>4.3321477721999999</v>
      </c>
      <c r="H1031">
        <v>10.200184162999999</v>
      </c>
    </row>
    <row r="1032" spans="1:8" x14ac:dyDescent="0.25">
      <c r="A1032" t="s">
        <v>63</v>
      </c>
      <c r="B1032" t="str">
        <f t="shared" si="32"/>
        <v>GRSA</v>
      </c>
      <c r="C1032">
        <v>1993</v>
      </c>
      <c r="D1032" t="str">
        <f t="shared" si="33"/>
        <v>GRSA:1993</v>
      </c>
      <c r="E1032">
        <v>90</v>
      </c>
      <c r="F1032">
        <v>28.537598658</v>
      </c>
      <c r="G1032">
        <v>4.5334395985000002</v>
      </c>
      <c r="H1032">
        <v>10.326754237999999</v>
      </c>
    </row>
    <row r="1033" spans="1:8" x14ac:dyDescent="0.25">
      <c r="A1033" t="s">
        <v>63</v>
      </c>
      <c r="B1033" t="str">
        <f t="shared" si="32"/>
        <v>GRSA</v>
      </c>
      <c r="C1033">
        <v>1994</v>
      </c>
      <c r="D1033" t="str">
        <f t="shared" si="33"/>
        <v>GRSA:1994</v>
      </c>
      <c r="E1033">
        <v>90</v>
      </c>
      <c r="F1033">
        <v>25.136117456000001</v>
      </c>
      <c r="G1033">
        <v>4.0268642441000004</v>
      </c>
      <c r="H1033">
        <v>9.1495866536000001</v>
      </c>
    </row>
    <row r="1034" spans="1:8" x14ac:dyDescent="0.25">
      <c r="A1034" t="s">
        <v>63</v>
      </c>
      <c r="B1034" t="str">
        <f t="shared" si="32"/>
        <v>GRSA</v>
      </c>
      <c r="C1034">
        <v>1995</v>
      </c>
      <c r="D1034" t="str">
        <f t="shared" si="33"/>
        <v>GRSA:1995</v>
      </c>
      <c r="E1034">
        <v>90</v>
      </c>
      <c r="F1034">
        <v>28.142462046999999</v>
      </c>
      <c r="G1034">
        <v>4.8869523432999999</v>
      </c>
      <c r="H1034">
        <v>10.252068898999999</v>
      </c>
    </row>
    <row r="1035" spans="1:8" x14ac:dyDescent="0.25">
      <c r="A1035" t="s">
        <v>63</v>
      </c>
      <c r="B1035" t="str">
        <f t="shared" si="32"/>
        <v>GRSA</v>
      </c>
      <c r="C1035">
        <v>1996</v>
      </c>
      <c r="D1035" t="str">
        <f t="shared" si="33"/>
        <v>GRSA:1996</v>
      </c>
      <c r="E1035">
        <v>90</v>
      </c>
      <c r="F1035">
        <v>25.976901203000001</v>
      </c>
      <c r="G1035">
        <v>4.3608463219000004</v>
      </c>
      <c r="H1035">
        <v>9.4056366873999995</v>
      </c>
    </row>
    <row r="1036" spans="1:8" x14ac:dyDescent="0.25">
      <c r="A1036" t="s">
        <v>63</v>
      </c>
      <c r="B1036" t="str">
        <f t="shared" si="32"/>
        <v>GRSA</v>
      </c>
      <c r="C1036">
        <v>1997</v>
      </c>
      <c r="D1036" t="str">
        <f t="shared" si="33"/>
        <v>GRSA:1997</v>
      </c>
      <c r="E1036">
        <v>90</v>
      </c>
      <c r="F1036">
        <v>27.248295615</v>
      </c>
      <c r="G1036">
        <v>4.2480691864000004</v>
      </c>
      <c r="H1036">
        <v>9.9050585028999993</v>
      </c>
    </row>
    <row r="1037" spans="1:8" x14ac:dyDescent="0.25">
      <c r="A1037" t="s">
        <v>63</v>
      </c>
      <c r="B1037" t="str">
        <f t="shared" si="32"/>
        <v>GRSA</v>
      </c>
      <c r="C1037">
        <v>1998</v>
      </c>
      <c r="D1037" t="str">
        <f t="shared" si="33"/>
        <v>GRSA:1998</v>
      </c>
      <c r="E1037">
        <v>90</v>
      </c>
      <c r="F1037">
        <v>30.801772239000002</v>
      </c>
      <c r="G1037">
        <v>4.1052715761999998</v>
      </c>
      <c r="H1037">
        <v>11.006089622999999</v>
      </c>
    </row>
    <row r="1038" spans="1:8" x14ac:dyDescent="0.25">
      <c r="A1038" t="s">
        <v>63</v>
      </c>
      <c r="B1038" t="str">
        <f t="shared" si="32"/>
        <v>GRSA</v>
      </c>
      <c r="C1038">
        <v>1999</v>
      </c>
      <c r="D1038" t="str">
        <f t="shared" si="33"/>
        <v>GRSA:1999</v>
      </c>
      <c r="E1038">
        <v>90</v>
      </c>
      <c r="F1038">
        <v>27.645352544000001</v>
      </c>
      <c r="G1038">
        <v>4.7473443938999997</v>
      </c>
      <c r="H1038">
        <v>10.053770095000001</v>
      </c>
    </row>
    <row r="1039" spans="1:8" x14ac:dyDescent="0.25">
      <c r="A1039" t="s">
        <v>63</v>
      </c>
      <c r="B1039" t="str">
        <f t="shared" si="32"/>
        <v>GRSA</v>
      </c>
      <c r="C1039">
        <v>2000</v>
      </c>
      <c r="D1039" t="str">
        <f t="shared" si="33"/>
        <v>GRSA:2000</v>
      </c>
      <c r="E1039">
        <v>90</v>
      </c>
      <c r="F1039">
        <v>28.300714071000002</v>
      </c>
      <c r="G1039">
        <v>4.3677872855000004</v>
      </c>
      <c r="H1039">
        <v>10.263661283999999</v>
      </c>
    </row>
    <row r="1040" spans="1:8" x14ac:dyDescent="0.25">
      <c r="A1040" t="s">
        <v>63</v>
      </c>
      <c r="B1040" t="str">
        <f t="shared" si="32"/>
        <v>GRSA</v>
      </c>
      <c r="C1040">
        <v>2001</v>
      </c>
      <c r="D1040" t="str">
        <f t="shared" si="33"/>
        <v>GRSA:2001</v>
      </c>
      <c r="E1040">
        <v>90</v>
      </c>
      <c r="F1040">
        <v>26.441457856</v>
      </c>
      <c r="G1040">
        <v>4.2782887558000002</v>
      </c>
      <c r="H1040">
        <v>9.6866640520999994</v>
      </c>
    </row>
    <row r="1041" spans="1:8" x14ac:dyDescent="0.25">
      <c r="A1041" t="s">
        <v>63</v>
      </c>
      <c r="B1041" t="str">
        <f t="shared" si="32"/>
        <v>GRSA</v>
      </c>
      <c r="C1041">
        <v>2002</v>
      </c>
      <c r="D1041" t="str">
        <f t="shared" si="33"/>
        <v>GRSA:2002</v>
      </c>
      <c r="E1041">
        <v>90</v>
      </c>
      <c r="F1041">
        <v>24.590726259</v>
      </c>
      <c r="G1041">
        <v>3.8071140339</v>
      </c>
      <c r="H1041">
        <v>8.9337386090000006</v>
      </c>
    </row>
    <row r="1042" spans="1:8" x14ac:dyDescent="0.25">
      <c r="A1042" t="s">
        <v>63</v>
      </c>
      <c r="B1042" t="str">
        <f t="shared" si="32"/>
        <v>GRSA</v>
      </c>
      <c r="C1042">
        <v>2003</v>
      </c>
      <c r="D1042" t="str">
        <f t="shared" si="33"/>
        <v>GRSA:2003</v>
      </c>
      <c r="E1042">
        <v>90</v>
      </c>
      <c r="F1042">
        <v>28.867611749999998</v>
      </c>
      <c r="G1042">
        <v>4.6856298385999997</v>
      </c>
      <c r="H1042">
        <v>10.490369097</v>
      </c>
    </row>
    <row r="1043" spans="1:8" x14ac:dyDescent="0.25">
      <c r="A1043" t="s">
        <v>63</v>
      </c>
      <c r="B1043" t="str">
        <f t="shared" si="32"/>
        <v>GRSA</v>
      </c>
      <c r="C1043">
        <v>2004</v>
      </c>
      <c r="D1043" t="str">
        <f t="shared" si="33"/>
        <v>GRSA:2004</v>
      </c>
      <c r="E1043">
        <v>90</v>
      </c>
      <c r="F1043">
        <v>24.683837212</v>
      </c>
      <c r="G1043">
        <v>3.9300838692000002</v>
      </c>
      <c r="H1043">
        <v>8.9253151225000007</v>
      </c>
    </row>
    <row r="1044" spans="1:8" x14ac:dyDescent="0.25">
      <c r="A1044" t="s">
        <v>63</v>
      </c>
      <c r="B1044" t="str">
        <f t="shared" si="32"/>
        <v>GRSA</v>
      </c>
      <c r="C1044">
        <v>2005</v>
      </c>
      <c r="D1044" t="str">
        <f t="shared" si="33"/>
        <v>GRSA:2005</v>
      </c>
      <c r="E1044">
        <v>90</v>
      </c>
      <c r="F1044">
        <v>27.106138113</v>
      </c>
      <c r="G1044">
        <v>4.4921700550999999</v>
      </c>
      <c r="H1044">
        <v>9.8681873499999995</v>
      </c>
    </row>
    <row r="1045" spans="1:8" x14ac:dyDescent="0.25">
      <c r="A1045" t="s">
        <v>63</v>
      </c>
      <c r="B1045" t="str">
        <f t="shared" si="32"/>
        <v>GRSA</v>
      </c>
      <c r="C1045">
        <v>2006</v>
      </c>
      <c r="D1045" t="str">
        <f t="shared" si="33"/>
        <v>GRSA:2006</v>
      </c>
      <c r="E1045">
        <v>90</v>
      </c>
      <c r="F1045">
        <v>27.301984218000001</v>
      </c>
      <c r="G1045">
        <v>4.6743562269999996</v>
      </c>
      <c r="H1045">
        <v>9.8915331490000007</v>
      </c>
    </row>
    <row r="1046" spans="1:8" x14ac:dyDescent="0.25">
      <c r="A1046" t="s">
        <v>63</v>
      </c>
      <c r="B1046" t="str">
        <f t="shared" si="32"/>
        <v>GRSA</v>
      </c>
      <c r="C1046">
        <v>2007</v>
      </c>
      <c r="D1046" t="str">
        <f t="shared" si="33"/>
        <v>GRSA:2007</v>
      </c>
      <c r="E1046">
        <v>90</v>
      </c>
      <c r="F1046">
        <v>25.433706292</v>
      </c>
      <c r="G1046">
        <v>4.3683299605999997</v>
      </c>
      <c r="H1046">
        <v>9.2586157718000006</v>
      </c>
    </row>
    <row r="1047" spans="1:8" x14ac:dyDescent="0.25">
      <c r="A1047" t="s">
        <v>63</v>
      </c>
      <c r="B1047" t="str">
        <f t="shared" si="32"/>
        <v>GRSA</v>
      </c>
      <c r="C1047">
        <v>2008</v>
      </c>
      <c r="D1047" t="str">
        <f t="shared" si="33"/>
        <v>GRSA:2008</v>
      </c>
      <c r="E1047">
        <v>90</v>
      </c>
      <c r="F1047">
        <v>25.673931970000002</v>
      </c>
      <c r="G1047">
        <v>4.3526831727999999</v>
      </c>
      <c r="H1047">
        <v>9.2798511713000007</v>
      </c>
    </row>
    <row r="1048" spans="1:8" x14ac:dyDescent="0.25">
      <c r="A1048" t="s">
        <v>63</v>
      </c>
      <c r="B1048" t="str">
        <f t="shared" si="32"/>
        <v>GRSA</v>
      </c>
      <c r="C1048">
        <v>2009</v>
      </c>
      <c r="D1048" t="str">
        <f t="shared" si="33"/>
        <v>GRSA:2009</v>
      </c>
      <c r="E1048">
        <v>90</v>
      </c>
      <c r="F1048">
        <v>23.954006458999999</v>
      </c>
      <c r="G1048">
        <v>4.0544566660000001</v>
      </c>
      <c r="H1048">
        <v>8.6081498241999999</v>
      </c>
    </row>
    <row r="1049" spans="1:8" x14ac:dyDescent="0.25">
      <c r="A1049" t="s">
        <v>63</v>
      </c>
      <c r="B1049" t="str">
        <f t="shared" si="32"/>
        <v>GRSA</v>
      </c>
      <c r="C1049">
        <v>2010</v>
      </c>
      <c r="D1049" t="str">
        <f t="shared" si="33"/>
        <v>GRSA:2010</v>
      </c>
      <c r="E1049">
        <v>90</v>
      </c>
      <c r="F1049">
        <v>21.887660916000002</v>
      </c>
      <c r="G1049">
        <v>3.9067356881999999</v>
      </c>
      <c r="H1049">
        <v>7.7683766390000004</v>
      </c>
    </row>
    <row r="1050" spans="1:8" x14ac:dyDescent="0.25">
      <c r="A1050" t="s">
        <v>63</v>
      </c>
      <c r="B1050" t="str">
        <f t="shared" si="32"/>
        <v>GRSA</v>
      </c>
      <c r="C1050">
        <v>2011</v>
      </c>
      <c r="D1050" t="str">
        <f t="shared" si="33"/>
        <v>GRSA:2011</v>
      </c>
      <c r="E1050">
        <v>90</v>
      </c>
      <c r="F1050">
        <v>26.595382777000001</v>
      </c>
      <c r="G1050">
        <v>4.7621640392</v>
      </c>
      <c r="H1050">
        <v>9.5762246107000006</v>
      </c>
    </row>
    <row r="1051" spans="1:8" x14ac:dyDescent="0.25">
      <c r="A1051" t="s">
        <v>63</v>
      </c>
      <c r="B1051" t="str">
        <f t="shared" si="32"/>
        <v>GRSA</v>
      </c>
      <c r="C1051">
        <v>2012</v>
      </c>
      <c r="D1051" t="str">
        <f t="shared" si="33"/>
        <v>GRSA:2012</v>
      </c>
      <c r="E1051">
        <v>90</v>
      </c>
      <c r="F1051">
        <v>25.204035819000001</v>
      </c>
      <c r="G1051">
        <v>4.3776069223</v>
      </c>
      <c r="H1051">
        <v>9.1638981743999999</v>
      </c>
    </row>
    <row r="1052" spans="1:8" x14ac:dyDescent="0.25">
      <c r="A1052" t="s">
        <v>63</v>
      </c>
      <c r="B1052" t="str">
        <f t="shared" si="32"/>
        <v>GRSA</v>
      </c>
      <c r="C1052">
        <v>2013</v>
      </c>
      <c r="D1052" t="str">
        <f t="shared" si="33"/>
        <v>GRSA:2013</v>
      </c>
      <c r="E1052">
        <v>90</v>
      </c>
      <c r="F1052">
        <v>24.364574105999999</v>
      </c>
      <c r="G1052">
        <v>4.3214948162000004</v>
      </c>
      <c r="H1052">
        <v>8.7906705121000002</v>
      </c>
    </row>
    <row r="1053" spans="1:8" x14ac:dyDescent="0.25">
      <c r="A1053" t="s">
        <v>63</v>
      </c>
      <c r="B1053" t="str">
        <f t="shared" si="32"/>
        <v>GRSA</v>
      </c>
      <c r="C1053">
        <v>2014</v>
      </c>
      <c r="D1053" t="str">
        <f t="shared" si="33"/>
        <v>GRSA:2014</v>
      </c>
      <c r="E1053">
        <v>90</v>
      </c>
      <c r="F1053">
        <v>22.957950100000001</v>
      </c>
      <c r="G1053">
        <v>4.1923427271999998</v>
      </c>
      <c r="H1053">
        <v>8.0468757865999994</v>
      </c>
    </row>
    <row r="1054" spans="1:8" x14ac:dyDescent="0.25">
      <c r="A1054" t="s">
        <v>63</v>
      </c>
      <c r="B1054" t="str">
        <f t="shared" si="32"/>
        <v>GRSA</v>
      </c>
      <c r="C1054">
        <v>2015</v>
      </c>
      <c r="D1054" t="str">
        <f t="shared" si="33"/>
        <v>GRSA:2015</v>
      </c>
      <c r="E1054">
        <v>90</v>
      </c>
      <c r="F1054">
        <v>21.782628468999999</v>
      </c>
      <c r="G1054">
        <v>4.5366820994000001</v>
      </c>
      <c r="H1054">
        <v>7.7177447618999997</v>
      </c>
    </row>
    <row r="1055" spans="1:8" x14ac:dyDescent="0.25">
      <c r="A1055" t="s">
        <v>63</v>
      </c>
      <c r="B1055" t="str">
        <f t="shared" si="32"/>
        <v>GRSA</v>
      </c>
      <c r="C1055">
        <v>2016</v>
      </c>
      <c r="D1055" t="str">
        <f t="shared" si="33"/>
        <v>GRSA:2016</v>
      </c>
      <c r="E1055">
        <v>90</v>
      </c>
      <c r="F1055">
        <v>21.834336942</v>
      </c>
      <c r="G1055">
        <v>4.4887992104999999</v>
      </c>
      <c r="H1055">
        <v>7.6836139512999999</v>
      </c>
    </row>
    <row r="1056" spans="1:8" x14ac:dyDescent="0.25">
      <c r="A1056" t="s">
        <v>63</v>
      </c>
      <c r="B1056" t="str">
        <f t="shared" si="32"/>
        <v>GRSA</v>
      </c>
      <c r="C1056">
        <v>2017</v>
      </c>
      <c r="D1056" t="str">
        <f t="shared" si="33"/>
        <v>GRSA:2017</v>
      </c>
      <c r="E1056">
        <v>90</v>
      </c>
      <c r="F1056">
        <v>22.910463124</v>
      </c>
      <c r="G1056">
        <v>4.2884313494999997</v>
      </c>
      <c r="H1056">
        <v>8.1907441765000009</v>
      </c>
    </row>
    <row r="1057" spans="1:8" x14ac:dyDescent="0.25">
      <c r="A1057" t="s">
        <v>67</v>
      </c>
      <c r="B1057" t="str">
        <f t="shared" si="32"/>
        <v>GRSM</v>
      </c>
      <c r="C1057">
        <v>1990</v>
      </c>
      <c r="D1057" t="str">
        <f t="shared" si="33"/>
        <v>GRSM:1990</v>
      </c>
      <c r="E1057">
        <v>90</v>
      </c>
      <c r="F1057">
        <v>272.74880671</v>
      </c>
      <c r="G1057">
        <v>9.4562336171000005</v>
      </c>
      <c r="H1057">
        <v>32.201905537000002</v>
      </c>
    </row>
    <row r="1058" spans="1:8" x14ac:dyDescent="0.25">
      <c r="A1058" t="s">
        <v>67</v>
      </c>
      <c r="B1058" t="str">
        <f t="shared" si="32"/>
        <v>GRSM</v>
      </c>
      <c r="C1058">
        <v>1991</v>
      </c>
      <c r="D1058" t="str">
        <f t="shared" si="33"/>
        <v>GRSM:1991</v>
      </c>
      <c r="E1058">
        <v>90</v>
      </c>
      <c r="F1058">
        <v>209.39095035</v>
      </c>
      <c r="G1058">
        <v>10.243367987999999</v>
      </c>
      <c r="H1058">
        <v>29.748120829000001</v>
      </c>
    </row>
    <row r="1059" spans="1:8" x14ac:dyDescent="0.25">
      <c r="A1059" t="s">
        <v>67</v>
      </c>
      <c r="B1059" t="str">
        <f t="shared" si="32"/>
        <v>GRSM</v>
      </c>
      <c r="C1059">
        <v>1992</v>
      </c>
      <c r="D1059" t="str">
        <f t="shared" si="33"/>
        <v>GRSM:1992</v>
      </c>
      <c r="E1059">
        <v>90</v>
      </c>
      <c r="F1059">
        <v>227.53004028000001</v>
      </c>
      <c r="G1059">
        <v>9.4399995354000001</v>
      </c>
      <c r="H1059">
        <v>30.768821848000002</v>
      </c>
    </row>
    <row r="1060" spans="1:8" x14ac:dyDescent="0.25">
      <c r="A1060" t="s">
        <v>67</v>
      </c>
      <c r="B1060" t="str">
        <f t="shared" si="32"/>
        <v>GRSM</v>
      </c>
      <c r="C1060">
        <v>1993</v>
      </c>
      <c r="D1060" t="str">
        <f t="shared" si="33"/>
        <v>GRSM:1993</v>
      </c>
      <c r="E1060">
        <v>90</v>
      </c>
      <c r="F1060">
        <v>233.51328966</v>
      </c>
      <c r="G1060">
        <v>9.6519460950999996</v>
      </c>
      <c r="H1060">
        <v>30.963850422</v>
      </c>
    </row>
    <row r="1061" spans="1:8" x14ac:dyDescent="0.25">
      <c r="A1061" t="s">
        <v>67</v>
      </c>
      <c r="B1061" t="str">
        <f t="shared" si="32"/>
        <v>GRSM</v>
      </c>
      <c r="C1061">
        <v>1994</v>
      </c>
      <c r="D1061" t="str">
        <f t="shared" si="33"/>
        <v>GRSM:1994</v>
      </c>
      <c r="E1061">
        <v>90</v>
      </c>
      <c r="F1061">
        <v>266.14671864000002</v>
      </c>
      <c r="G1061">
        <v>10.199202652</v>
      </c>
      <c r="H1061">
        <v>31.914173821999999</v>
      </c>
    </row>
    <row r="1062" spans="1:8" x14ac:dyDescent="0.25">
      <c r="A1062" t="s">
        <v>67</v>
      </c>
      <c r="B1062" t="str">
        <f t="shared" si="32"/>
        <v>GRSM</v>
      </c>
      <c r="C1062">
        <v>1995</v>
      </c>
      <c r="D1062" t="str">
        <f t="shared" si="33"/>
        <v>GRSM:1995</v>
      </c>
      <c r="E1062">
        <v>90</v>
      </c>
      <c r="F1062">
        <v>219.91964150999999</v>
      </c>
      <c r="G1062">
        <v>9.7801838454999999</v>
      </c>
      <c r="H1062">
        <v>29.916008576999999</v>
      </c>
    </row>
    <row r="1063" spans="1:8" x14ac:dyDescent="0.25">
      <c r="A1063" t="s">
        <v>67</v>
      </c>
      <c r="B1063" t="str">
        <f t="shared" si="32"/>
        <v>GRSM</v>
      </c>
      <c r="C1063">
        <v>1996</v>
      </c>
      <c r="D1063" t="str">
        <f t="shared" si="33"/>
        <v>GRSM:1996</v>
      </c>
      <c r="E1063">
        <v>90</v>
      </c>
      <c r="F1063">
        <v>253.50590929000001</v>
      </c>
      <c r="G1063">
        <v>10.103711029999999</v>
      </c>
      <c r="H1063">
        <v>31.896128772000001</v>
      </c>
    </row>
    <row r="1064" spans="1:8" x14ac:dyDescent="0.25">
      <c r="A1064" t="s">
        <v>67</v>
      </c>
      <c r="B1064" t="str">
        <f t="shared" si="32"/>
        <v>GRSM</v>
      </c>
      <c r="C1064">
        <v>1997</v>
      </c>
      <c r="D1064" t="str">
        <f t="shared" si="33"/>
        <v>GRSM:1997</v>
      </c>
      <c r="E1064">
        <v>90</v>
      </c>
      <c r="F1064">
        <v>227.30275094999999</v>
      </c>
      <c r="G1064">
        <v>9.9444369214999995</v>
      </c>
      <c r="H1064">
        <v>30.547419659999999</v>
      </c>
    </row>
    <row r="1065" spans="1:8" x14ac:dyDescent="0.25">
      <c r="A1065" t="s">
        <v>67</v>
      </c>
      <c r="B1065" t="str">
        <f t="shared" si="32"/>
        <v>GRSM</v>
      </c>
      <c r="C1065">
        <v>1998</v>
      </c>
      <c r="D1065" t="str">
        <f t="shared" si="33"/>
        <v>GRSM:1998</v>
      </c>
      <c r="E1065">
        <v>90</v>
      </c>
      <c r="F1065">
        <v>232.28506657</v>
      </c>
      <c r="G1065">
        <v>9.2835098995000003</v>
      </c>
      <c r="H1065">
        <v>30.655902189999999</v>
      </c>
    </row>
    <row r="1066" spans="1:8" x14ac:dyDescent="0.25">
      <c r="A1066" t="s">
        <v>67</v>
      </c>
      <c r="B1066" t="str">
        <f t="shared" si="32"/>
        <v>GRSM</v>
      </c>
      <c r="C1066">
        <v>1999</v>
      </c>
      <c r="D1066" t="str">
        <f t="shared" si="33"/>
        <v>GRSM:1999</v>
      </c>
      <c r="E1066">
        <v>90</v>
      </c>
      <c r="F1066">
        <v>207.18740378000001</v>
      </c>
      <c r="G1066">
        <v>9.2605813081000008</v>
      </c>
      <c r="H1066">
        <v>29.564480709000001</v>
      </c>
    </row>
    <row r="1067" spans="1:8" x14ac:dyDescent="0.25">
      <c r="A1067" t="s">
        <v>67</v>
      </c>
      <c r="B1067" t="str">
        <f t="shared" si="32"/>
        <v>GRSM</v>
      </c>
      <c r="C1067">
        <v>2000</v>
      </c>
      <c r="D1067" t="str">
        <f t="shared" si="33"/>
        <v>GRSM:2000</v>
      </c>
      <c r="E1067">
        <v>90</v>
      </c>
      <c r="F1067">
        <v>165.59990830000001</v>
      </c>
      <c r="G1067">
        <v>8.2129830669999997</v>
      </c>
      <c r="H1067">
        <v>27.301114711</v>
      </c>
    </row>
    <row r="1068" spans="1:8" x14ac:dyDescent="0.25">
      <c r="A1068" t="s">
        <v>67</v>
      </c>
      <c r="B1068" t="str">
        <f t="shared" si="32"/>
        <v>GRSM</v>
      </c>
      <c r="C1068">
        <v>2001</v>
      </c>
      <c r="D1068" t="str">
        <f t="shared" si="33"/>
        <v>GRSM:2001</v>
      </c>
      <c r="E1068">
        <v>90</v>
      </c>
      <c r="F1068">
        <v>212.49428804999999</v>
      </c>
      <c r="G1068">
        <v>10.15369503</v>
      </c>
      <c r="H1068">
        <v>30.111310176</v>
      </c>
    </row>
    <row r="1069" spans="1:8" x14ac:dyDescent="0.25">
      <c r="A1069" t="s">
        <v>67</v>
      </c>
      <c r="B1069" t="str">
        <f t="shared" si="32"/>
        <v>GRSM</v>
      </c>
      <c r="C1069">
        <v>2002</v>
      </c>
      <c r="D1069" t="str">
        <f t="shared" si="33"/>
        <v>GRSM:2002</v>
      </c>
      <c r="E1069">
        <v>90</v>
      </c>
      <c r="F1069">
        <v>192.45644372999999</v>
      </c>
      <c r="G1069">
        <v>9.5193076565000005</v>
      </c>
      <c r="H1069">
        <v>28.853108757000001</v>
      </c>
    </row>
    <row r="1070" spans="1:8" x14ac:dyDescent="0.25">
      <c r="A1070" t="s">
        <v>67</v>
      </c>
      <c r="B1070" t="str">
        <f t="shared" si="32"/>
        <v>GRSM</v>
      </c>
      <c r="C1070">
        <v>2003</v>
      </c>
      <c r="D1070" t="str">
        <f t="shared" si="33"/>
        <v>GRSM:2003</v>
      </c>
      <c r="E1070">
        <v>90</v>
      </c>
      <c r="F1070">
        <v>219.79865085</v>
      </c>
      <c r="G1070">
        <v>9.7650318204000008</v>
      </c>
      <c r="H1070">
        <v>30.148809845999999</v>
      </c>
    </row>
    <row r="1071" spans="1:8" x14ac:dyDescent="0.25">
      <c r="A1071" t="s">
        <v>67</v>
      </c>
      <c r="B1071" t="str">
        <f t="shared" si="32"/>
        <v>GRSM</v>
      </c>
      <c r="C1071">
        <v>2004</v>
      </c>
      <c r="D1071" t="str">
        <f t="shared" si="33"/>
        <v>GRSM:2004</v>
      </c>
      <c r="E1071">
        <v>90</v>
      </c>
      <c r="F1071">
        <v>193.90182184</v>
      </c>
      <c r="G1071">
        <v>9.5995473636999993</v>
      </c>
      <c r="H1071">
        <v>29.366627711</v>
      </c>
    </row>
    <row r="1072" spans="1:8" x14ac:dyDescent="0.25">
      <c r="A1072" t="s">
        <v>67</v>
      </c>
      <c r="B1072" t="str">
        <f t="shared" si="32"/>
        <v>GRSM</v>
      </c>
      <c r="C1072">
        <v>2005</v>
      </c>
      <c r="D1072" t="str">
        <f t="shared" si="33"/>
        <v>GRSM:2005</v>
      </c>
      <c r="E1072">
        <v>90</v>
      </c>
      <c r="F1072">
        <v>228.36560832999999</v>
      </c>
      <c r="G1072">
        <v>9.5615057209999996</v>
      </c>
      <c r="H1072">
        <v>30.736439277999999</v>
      </c>
    </row>
    <row r="1073" spans="1:8" x14ac:dyDescent="0.25">
      <c r="A1073" t="s">
        <v>67</v>
      </c>
      <c r="B1073" t="str">
        <f t="shared" si="32"/>
        <v>GRSM</v>
      </c>
      <c r="C1073">
        <v>2006</v>
      </c>
      <c r="D1073" t="str">
        <f t="shared" si="33"/>
        <v>GRSM:2006</v>
      </c>
      <c r="E1073">
        <v>90</v>
      </c>
      <c r="F1073">
        <v>197.56873451999999</v>
      </c>
      <c r="G1073">
        <v>9.5481570366999993</v>
      </c>
      <c r="H1073">
        <v>29.175910740999999</v>
      </c>
    </row>
    <row r="1074" spans="1:8" x14ac:dyDescent="0.25">
      <c r="A1074" t="s">
        <v>67</v>
      </c>
      <c r="B1074" t="str">
        <f t="shared" si="32"/>
        <v>GRSM</v>
      </c>
      <c r="C1074">
        <v>2007</v>
      </c>
      <c r="D1074" t="str">
        <f t="shared" si="33"/>
        <v>GRSM:2007</v>
      </c>
      <c r="E1074">
        <v>90</v>
      </c>
      <c r="F1074">
        <v>187.26696457</v>
      </c>
      <c r="G1074">
        <v>9.8965355762999998</v>
      </c>
      <c r="H1074">
        <v>28.755737176</v>
      </c>
    </row>
    <row r="1075" spans="1:8" x14ac:dyDescent="0.25">
      <c r="A1075" t="s">
        <v>67</v>
      </c>
      <c r="B1075" t="str">
        <f t="shared" si="32"/>
        <v>GRSM</v>
      </c>
      <c r="C1075">
        <v>2008</v>
      </c>
      <c r="D1075" t="str">
        <f t="shared" si="33"/>
        <v>GRSM:2008</v>
      </c>
      <c r="E1075">
        <v>90</v>
      </c>
      <c r="F1075">
        <v>133.42636795999999</v>
      </c>
      <c r="G1075">
        <v>9.3587669028999994</v>
      </c>
      <c r="H1075">
        <v>25.323656302</v>
      </c>
    </row>
    <row r="1076" spans="1:8" x14ac:dyDescent="0.25">
      <c r="A1076" t="s">
        <v>67</v>
      </c>
      <c r="B1076" t="str">
        <f t="shared" si="32"/>
        <v>GRSM</v>
      </c>
      <c r="C1076">
        <v>2009</v>
      </c>
      <c r="D1076" t="str">
        <f t="shared" si="33"/>
        <v>GRSM:2009</v>
      </c>
      <c r="E1076">
        <v>90</v>
      </c>
      <c r="F1076">
        <v>96.425791309999994</v>
      </c>
      <c r="G1076">
        <v>9.5707370169000008</v>
      </c>
      <c r="H1076">
        <v>22.231850111</v>
      </c>
    </row>
    <row r="1077" spans="1:8" x14ac:dyDescent="0.25">
      <c r="A1077" t="s">
        <v>67</v>
      </c>
      <c r="B1077" t="str">
        <f t="shared" si="32"/>
        <v>GRSM</v>
      </c>
      <c r="C1077">
        <v>2010</v>
      </c>
      <c r="D1077" t="str">
        <f t="shared" si="33"/>
        <v>GRSM:2010</v>
      </c>
      <c r="E1077">
        <v>90</v>
      </c>
      <c r="F1077">
        <v>97.552106768000002</v>
      </c>
      <c r="G1077">
        <v>9.0632388511999995</v>
      </c>
      <c r="H1077">
        <v>22.508245102</v>
      </c>
    </row>
    <row r="1078" spans="1:8" x14ac:dyDescent="0.25">
      <c r="A1078" t="s">
        <v>67</v>
      </c>
      <c r="B1078" t="str">
        <f t="shared" si="32"/>
        <v>GRSM</v>
      </c>
      <c r="C1078">
        <v>2011</v>
      </c>
      <c r="D1078" t="str">
        <f t="shared" si="33"/>
        <v>GRSM:2011</v>
      </c>
      <c r="E1078">
        <v>90</v>
      </c>
      <c r="F1078">
        <v>99.378547978</v>
      </c>
      <c r="G1078">
        <v>9.1996552132999998</v>
      </c>
      <c r="H1078">
        <v>22.69416807</v>
      </c>
    </row>
    <row r="1079" spans="1:8" x14ac:dyDescent="0.25">
      <c r="A1079" t="s">
        <v>67</v>
      </c>
      <c r="B1079" t="str">
        <f t="shared" si="32"/>
        <v>GRSM</v>
      </c>
      <c r="C1079">
        <v>2012</v>
      </c>
      <c r="D1079" t="str">
        <f t="shared" si="33"/>
        <v>GRSM:2012</v>
      </c>
      <c r="E1079">
        <v>90</v>
      </c>
      <c r="F1079">
        <v>74.746168965999999</v>
      </c>
      <c r="G1079">
        <v>9.0663014840000002</v>
      </c>
      <c r="H1079">
        <v>19.942085322000001</v>
      </c>
    </row>
    <row r="1080" spans="1:8" x14ac:dyDescent="0.25">
      <c r="A1080" t="s">
        <v>67</v>
      </c>
      <c r="B1080" t="str">
        <f t="shared" si="32"/>
        <v>GRSM</v>
      </c>
      <c r="C1080">
        <v>2013</v>
      </c>
      <c r="D1080" t="str">
        <f t="shared" si="33"/>
        <v>GRSM:2013</v>
      </c>
      <c r="E1080">
        <v>90</v>
      </c>
      <c r="F1080">
        <v>72.050615364999999</v>
      </c>
      <c r="G1080">
        <v>9.1801067588999992</v>
      </c>
      <c r="H1080">
        <v>19.561175872</v>
      </c>
    </row>
    <row r="1081" spans="1:8" x14ac:dyDescent="0.25">
      <c r="A1081" t="s">
        <v>67</v>
      </c>
      <c r="B1081" t="str">
        <f t="shared" si="32"/>
        <v>GRSM</v>
      </c>
      <c r="C1081">
        <v>2014</v>
      </c>
      <c r="D1081" t="str">
        <f t="shared" si="33"/>
        <v>GRSM:2014</v>
      </c>
      <c r="E1081">
        <v>90</v>
      </c>
      <c r="F1081">
        <v>68.532853649000003</v>
      </c>
      <c r="G1081">
        <v>8.8856983091000004</v>
      </c>
      <c r="H1081">
        <v>19.060836042999998</v>
      </c>
    </row>
    <row r="1082" spans="1:8" x14ac:dyDescent="0.25">
      <c r="A1082" t="s">
        <v>67</v>
      </c>
      <c r="B1082" t="str">
        <f t="shared" si="32"/>
        <v>GRSM</v>
      </c>
      <c r="C1082">
        <v>2015</v>
      </c>
      <c r="D1082" t="str">
        <f t="shared" si="33"/>
        <v>GRSM:2015</v>
      </c>
      <c r="E1082">
        <v>90</v>
      </c>
      <c r="F1082">
        <v>57.255808997000003</v>
      </c>
      <c r="G1082">
        <v>8.9802190898000003</v>
      </c>
      <c r="H1082">
        <v>17.109126442000001</v>
      </c>
    </row>
    <row r="1083" spans="1:8" x14ac:dyDescent="0.25">
      <c r="A1083" t="s">
        <v>67</v>
      </c>
      <c r="B1083" t="str">
        <f t="shared" si="32"/>
        <v>GRSM</v>
      </c>
      <c r="C1083">
        <v>2016</v>
      </c>
      <c r="D1083" t="str">
        <f t="shared" si="33"/>
        <v>GRSM:2016</v>
      </c>
      <c r="E1083">
        <v>90</v>
      </c>
      <c r="F1083">
        <v>52.804314099999999</v>
      </c>
      <c r="G1083">
        <v>8.7760028389000002</v>
      </c>
      <c r="H1083">
        <v>16.448076082</v>
      </c>
    </row>
    <row r="1084" spans="1:8" x14ac:dyDescent="0.25">
      <c r="A1084" t="s">
        <v>67</v>
      </c>
      <c r="B1084" t="str">
        <f t="shared" si="32"/>
        <v>GRSM</v>
      </c>
      <c r="C1084">
        <v>2017</v>
      </c>
      <c r="D1084" t="str">
        <f t="shared" si="33"/>
        <v>GRSM:2017</v>
      </c>
      <c r="E1084">
        <v>90</v>
      </c>
      <c r="F1084">
        <v>56.869829123999999</v>
      </c>
      <c r="G1084">
        <v>9.2035655431999999</v>
      </c>
      <c r="H1084">
        <v>16.971310976000002</v>
      </c>
    </row>
    <row r="1085" spans="1:8" x14ac:dyDescent="0.25">
      <c r="A1085" t="s">
        <v>35</v>
      </c>
      <c r="B1085" t="str">
        <f t="shared" si="32"/>
        <v>GUMO</v>
      </c>
      <c r="C1085">
        <v>1989</v>
      </c>
      <c r="D1085" t="str">
        <f t="shared" si="33"/>
        <v>GUMO:1989</v>
      </c>
      <c r="E1085">
        <v>90</v>
      </c>
      <c r="F1085">
        <v>41.840372617</v>
      </c>
      <c r="G1085">
        <v>3.8718467485999999</v>
      </c>
      <c r="H1085">
        <v>13.936370954999999</v>
      </c>
    </row>
    <row r="1086" spans="1:8" x14ac:dyDescent="0.25">
      <c r="A1086" t="s">
        <v>35</v>
      </c>
      <c r="B1086" t="str">
        <f t="shared" si="32"/>
        <v>GUMO</v>
      </c>
      <c r="C1086">
        <v>1991</v>
      </c>
      <c r="D1086" t="str">
        <f t="shared" si="33"/>
        <v>GUMO:1991</v>
      </c>
      <c r="E1086">
        <v>90</v>
      </c>
      <c r="F1086">
        <v>37.637374371</v>
      </c>
      <c r="G1086">
        <v>3.9287442380000002</v>
      </c>
      <c r="H1086">
        <v>13.038996361000001</v>
      </c>
    </row>
    <row r="1087" spans="1:8" x14ac:dyDescent="0.25">
      <c r="A1087" t="s">
        <v>35</v>
      </c>
      <c r="B1087" t="str">
        <f t="shared" si="32"/>
        <v>GUMO</v>
      </c>
      <c r="C1087">
        <v>1992</v>
      </c>
      <c r="D1087" t="str">
        <f t="shared" si="33"/>
        <v>GUMO:1992</v>
      </c>
      <c r="E1087">
        <v>90</v>
      </c>
      <c r="F1087">
        <v>36.999188912000001</v>
      </c>
      <c r="G1087">
        <v>3.8632047470000002</v>
      </c>
      <c r="H1087">
        <v>12.677078209999999</v>
      </c>
    </row>
    <row r="1088" spans="1:8" x14ac:dyDescent="0.25">
      <c r="A1088" t="s">
        <v>35</v>
      </c>
      <c r="B1088" t="str">
        <f t="shared" si="32"/>
        <v>GUMO</v>
      </c>
      <c r="C1088">
        <v>1993</v>
      </c>
      <c r="D1088" t="str">
        <f t="shared" si="33"/>
        <v>GUMO:1993</v>
      </c>
      <c r="E1088">
        <v>90</v>
      </c>
      <c r="F1088">
        <v>41.661830631999997</v>
      </c>
      <c r="G1088">
        <v>4.1305801575999999</v>
      </c>
      <c r="H1088">
        <v>13.807607736</v>
      </c>
    </row>
    <row r="1089" spans="1:8" x14ac:dyDescent="0.25">
      <c r="A1089" t="s">
        <v>35</v>
      </c>
      <c r="B1089" t="str">
        <f t="shared" si="32"/>
        <v>GUMO</v>
      </c>
      <c r="C1089">
        <v>1994</v>
      </c>
      <c r="D1089" t="str">
        <f t="shared" si="33"/>
        <v>GUMO:1994</v>
      </c>
      <c r="E1089">
        <v>90</v>
      </c>
      <c r="F1089">
        <v>40.393252009000001</v>
      </c>
      <c r="G1089">
        <v>4.0549172853000002</v>
      </c>
      <c r="H1089">
        <v>13.831866178</v>
      </c>
    </row>
    <row r="1090" spans="1:8" x14ac:dyDescent="0.25">
      <c r="A1090" t="s">
        <v>35</v>
      </c>
      <c r="B1090" t="str">
        <f t="shared" ref="B1090:B1153" si="34">LEFT(A1090,4)</f>
        <v>GUMO</v>
      </c>
      <c r="C1090">
        <v>1996</v>
      </c>
      <c r="D1090" t="str">
        <f t="shared" ref="D1090:D1153" si="35">CONCATENATE(B1090,":",C1090)</f>
        <v>GUMO:1996</v>
      </c>
      <c r="E1090">
        <v>90</v>
      </c>
      <c r="F1090">
        <v>39.518859347999999</v>
      </c>
      <c r="G1090">
        <v>4.3610175676000003</v>
      </c>
      <c r="H1090">
        <v>13.624860363</v>
      </c>
    </row>
    <row r="1091" spans="1:8" x14ac:dyDescent="0.25">
      <c r="A1091" t="s">
        <v>35</v>
      </c>
      <c r="B1091" t="str">
        <f t="shared" si="34"/>
        <v>GUMO</v>
      </c>
      <c r="C1091">
        <v>1997</v>
      </c>
      <c r="D1091" t="str">
        <f t="shared" si="35"/>
        <v>GUMO:1997</v>
      </c>
      <c r="E1091">
        <v>90</v>
      </c>
      <c r="F1091">
        <v>48.942353421</v>
      </c>
      <c r="G1091">
        <v>4.3073738116999998</v>
      </c>
      <c r="H1091">
        <v>15.369429838</v>
      </c>
    </row>
    <row r="1092" spans="1:8" x14ac:dyDescent="0.25">
      <c r="A1092" t="s">
        <v>35</v>
      </c>
      <c r="B1092" t="str">
        <f t="shared" si="34"/>
        <v>GUMO</v>
      </c>
      <c r="C1092">
        <v>1998</v>
      </c>
      <c r="D1092" t="str">
        <f t="shared" si="35"/>
        <v>GUMO:1998</v>
      </c>
      <c r="E1092">
        <v>90</v>
      </c>
      <c r="F1092">
        <v>52.357473792</v>
      </c>
      <c r="G1092">
        <v>4.1776647441000003</v>
      </c>
      <c r="H1092">
        <v>15.640446561999999</v>
      </c>
    </row>
    <row r="1093" spans="1:8" x14ac:dyDescent="0.25">
      <c r="A1093" t="s">
        <v>35</v>
      </c>
      <c r="B1093" t="str">
        <f t="shared" si="34"/>
        <v>GUMO</v>
      </c>
      <c r="C1093">
        <v>1999</v>
      </c>
      <c r="D1093" t="str">
        <f t="shared" si="35"/>
        <v>GUMO:1999</v>
      </c>
      <c r="E1093">
        <v>90</v>
      </c>
      <c r="F1093">
        <v>41.715982562999997</v>
      </c>
      <c r="G1093">
        <v>3.7704179145999999</v>
      </c>
      <c r="H1093">
        <v>13.993589595</v>
      </c>
    </row>
    <row r="1094" spans="1:8" x14ac:dyDescent="0.25">
      <c r="A1094" t="s">
        <v>35</v>
      </c>
      <c r="B1094" t="str">
        <f t="shared" si="34"/>
        <v>GUMO</v>
      </c>
      <c r="C1094">
        <v>2000</v>
      </c>
      <c r="D1094" t="str">
        <f t="shared" si="35"/>
        <v>GUMO:2000</v>
      </c>
      <c r="E1094">
        <v>90</v>
      </c>
      <c r="F1094">
        <v>45.662945495999999</v>
      </c>
      <c r="G1094">
        <v>4.2652907384000001</v>
      </c>
      <c r="H1094">
        <v>14.978289330000001</v>
      </c>
    </row>
    <row r="1095" spans="1:8" x14ac:dyDescent="0.25">
      <c r="A1095" t="s">
        <v>35</v>
      </c>
      <c r="B1095" t="str">
        <f t="shared" si="34"/>
        <v>GUMO</v>
      </c>
      <c r="C1095">
        <v>2001</v>
      </c>
      <c r="D1095" t="str">
        <f t="shared" si="35"/>
        <v>GUMO:2001</v>
      </c>
      <c r="E1095">
        <v>90</v>
      </c>
      <c r="F1095">
        <v>44.375104339000004</v>
      </c>
      <c r="G1095">
        <v>4.2255890924999999</v>
      </c>
      <c r="H1095">
        <v>14.674927028999999</v>
      </c>
    </row>
    <row r="1096" spans="1:8" x14ac:dyDescent="0.25">
      <c r="A1096" t="s">
        <v>35</v>
      </c>
      <c r="B1096" t="str">
        <f t="shared" si="34"/>
        <v>GUMO</v>
      </c>
      <c r="C1096">
        <v>2002</v>
      </c>
      <c r="D1096" t="str">
        <f t="shared" si="35"/>
        <v>GUMO:2002</v>
      </c>
      <c r="E1096">
        <v>90</v>
      </c>
      <c r="F1096">
        <v>51.821846610000001</v>
      </c>
      <c r="G1096">
        <v>4.7031872691999999</v>
      </c>
      <c r="H1096">
        <v>15.993545357</v>
      </c>
    </row>
    <row r="1097" spans="1:8" x14ac:dyDescent="0.25">
      <c r="A1097" t="s">
        <v>35</v>
      </c>
      <c r="B1097" t="str">
        <f t="shared" si="34"/>
        <v>GUMO</v>
      </c>
      <c r="C1097">
        <v>2003</v>
      </c>
      <c r="D1097" t="str">
        <f t="shared" si="35"/>
        <v>GUMO:2003</v>
      </c>
      <c r="E1097">
        <v>90</v>
      </c>
      <c r="F1097">
        <v>39.842884607999999</v>
      </c>
      <c r="G1097">
        <v>4.2682761424000004</v>
      </c>
      <c r="H1097">
        <v>13.661487583</v>
      </c>
    </row>
    <row r="1098" spans="1:8" x14ac:dyDescent="0.25">
      <c r="A1098" t="s">
        <v>35</v>
      </c>
      <c r="B1098" t="str">
        <f t="shared" si="34"/>
        <v>GUMO</v>
      </c>
      <c r="C1098">
        <v>2004</v>
      </c>
      <c r="D1098" t="str">
        <f t="shared" si="35"/>
        <v>GUMO:2004</v>
      </c>
      <c r="E1098">
        <v>90</v>
      </c>
      <c r="F1098">
        <v>40.974747622000002</v>
      </c>
      <c r="G1098">
        <v>4.8887797336999999</v>
      </c>
      <c r="H1098">
        <v>13.711375153000001</v>
      </c>
    </row>
    <row r="1099" spans="1:8" x14ac:dyDescent="0.25">
      <c r="A1099" t="s">
        <v>35</v>
      </c>
      <c r="B1099" t="str">
        <f t="shared" si="34"/>
        <v>GUMO</v>
      </c>
      <c r="C1099">
        <v>2005</v>
      </c>
      <c r="D1099" t="str">
        <f t="shared" si="35"/>
        <v>GUMO:2005</v>
      </c>
      <c r="E1099">
        <v>90</v>
      </c>
      <c r="F1099">
        <v>52.640469252999999</v>
      </c>
      <c r="G1099">
        <v>4.6490751250000004</v>
      </c>
      <c r="H1099">
        <v>16.149053189</v>
      </c>
    </row>
    <row r="1100" spans="1:8" x14ac:dyDescent="0.25">
      <c r="A1100" t="s">
        <v>35</v>
      </c>
      <c r="B1100" t="str">
        <f t="shared" si="34"/>
        <v>GUMO</v>
      </c>
      <c r="C1100">
        <v>2006</v>
      </c>
      <c r="D1100" t="str">
        <f t="shared" si="35"/>
        <v>GUMO:2006</v>
      </c>
      <c r="E1100">
        <v>90</v>
      </c>
      <c r="F1100">
        <v>40.664641707000001</v>
      </c>
      <c r="G1100">
        <v>4.0840444700000003</v>
      </c>
      <c r="H1100">
        <v>13.855092001999999</v>
      </c>
    </row>
    <row r="1101" spans="1:8" x14ac:dyDescent="0.25">
      <c r="A1101" t="s">
        <v>35</v>
      </c>
      <c r="B1101" t="str">
        <f t="shared" si="34"/>
        <v>GUMO</v>
      </c>
      <c r="C1101">
        <v>2007</v>
      </c>
      <c r="D1101" t="str">
        <f t="shared" si="35"/>
        <v>GUMO:2007</v>
      </c>
      <c r="E1101">
        <v>90</v>
      </c>
      <c r="F1101">
        <v>46.349085406999997</v>
      </c>
      <c r="G1101">
        <v>4.6414268950000004</v>
      </c>
      <c r="H1101">
        <v>14.800742034000001</v>
      </c>
    </row>
    <row r="1102" spans="1:8" x14ac:dyDescent="0.25">
      <c r="A1102" t="s">
        <v>35</v>
      </c>
      <c r="B1102" t="str">
        <f t="shared" si="34"/>
        <v>GUMO</v>
      </c>
      <c r="C1102">
        <v>2008</v>
      </c>
      <c r="D1102" t="str">
        <f t="shared" si="35"/>
        <v>GUMO:2008</v>
      </c>
      <c r="E1102">
        <v>90</v>
      </c>
      <c r="F1102">
        <v>39.794398194999999</v>
      </c>
      <c r="G1102">
        <v>4.2500738735999999</v>
      </c>
      <c r="H1102">
        <v>13.403571886</v>
      </c>
    </row>
    <row r="1103" spans="1:8" x14ac:dyDescent="0.25">
      <c r="A1103" t="s">
        <v>35</v>
      </c>
      <c r="B1103" t="str">
        <f t="shared" si="34"/>
        <v>GUMO</v>
      </c>
      <c r="C1103">
        <v>2009</v>
      </c>
      <c r="D1103" t="str">
        <f t="shared" si="35"/>
        <v>GUMO:2009</v>
      </c>
      <c r="E1103">
        <v>90</v>
      </c>
      <c r="F1103">
        <v>36.904843200999998</v>
      </c>
      <c r="G1103">
        <v>4.4775478499999997</v>
      </c>
      <c r="H1103">
        <v>12.829237862999999</v>
      </c>
    </row>
    <row r="1104" spans="1:8" x14ac:dyDescent="0.25">
      <c r="A1104" t="s">
        <v>35</v>
      </c>
      <c r="B1104" t="str">
        <f t="shared" si="34"/>
        <v>GUMO</v>
      </c>
      <c r="C1104">
        <v>2010</v>
      </c>
      <c r="D1104" t="str">
        <f t="shared" si="35"/>
        <v>GUMO:2010</v>
      </c>
      <c r="E1104">
        <v>90</v>
      </c>
      <c r="F1104">
        <v>34.627603338</v>
      </c>
      <c r="G1104">
        <v>4.8053326509999996</v>
      </c>
      <c r="H1104">
        <v>12.077227793</v>
      </c>
    </row>
    <row r="1105" spans="1:8" x14ac:dyDescent="0.25">
      <c r="A1105" t="s">
        <v>35</v>
      </c>
      <c r="B1105" t="str">
        <f t="shared" si="34"/>
        <v>GUMO</v>
      </c>
      <c r="C1105">
        <v>2011</v>
      </c>
      <c r="D1105" t="str">
        <f t="shared" si="35"/>
        <v>GUMO:2011</v>
      </c>
      <c r="E1105">
        <v>90</v>
      </c>
      <c r="F1105">
        <v>36.075049327999999</v>
      </c>
      <c r="G1105">
        <v>4.1762042029000002</v>
      </c>
      <c r="H1105">
        <v>12.738231265</v>
      </c>
    </row>
    <row r="1106" spans="1:8" x14ac:dyDescent="0.25">
      <c r="A1106" t="s">
        <v>35</v>
      </c>
      <c r="B1106" t="str">
        <f t="shared" si="34"/>
        <v>GUMO</v>
      </c>
      <c r="C1106">
        <v>2012</v>
      </c>
      <c r="D1106" t="str">
        <f t="shared" si="35"/>
        <v>GUMO:2012</v>
      </c>
      <c r="E1106">
        <v>90</v>
      </c>
      <c r="F1106">
        <v>38.105189721999999</v>
      </c>
      <c r="G1106">
        <v>4.3708587919999999</v>
      </c>
      <c r="H1106">
        <v>13.289207307</v>
      </c>
    </row>
    <row r="1107" spans="1:8" x14ac:dyDescent="0.25">
      <c r="A1107" t="s">
        <v>35</v>
      </c>
      <c r="B1107" t="str">
        <f t="shared" si="34"/>
        <v>GUMO</v>
      </c>
      <c r="C1107">
        <v>2013</v>
      </c>
      <c r="D1107" t="str">
        <f t="shared" si="35"/>
        <v>GUMO:2013</v>
      </c>
      <c r="E1107">
        <v>90</v>
      </c>
      <c r="F1107">
        <v>37.815832639</v>
      </c>
      <c r="G1107">
        <v>4.2825154423000003</v>
      </c>
      <c r="H1107">
        <v>13.132235421000001</v>
      </c>
    </row>
    <row r="1108" spans="1:8" x14ac:dyDescent="0.25">
      <c r="A1108" t="s">
        <v>35</v>
      </c>
      <c r="B1108" t="str">
        <f t="shared" si="34"/>
        <v>GUMO</v>
      </c>
      <c r="C1108">
        <v>2014</v>
      </c>
      <c r="D1108" t="str">
        <f t="shared" si="35"/>
        <v>GUMO:2014</v>
      </c>
      <c r="E1108">
        <v>90</v>
      </c>
      <c r="F1108">
        <v>38.555009769999998</v>
      </c>
      <c r="G1108">
        <v>4.4251520104999997</v>
      </c>
      <c r="H1108">
        <v>13.371051129</v>
      </c>
    </row>
    <row r="1109" spans="1:8" x14ac:dyDescent="0.25">
      <c r="A1109" t="s">
        <v>35</v>
      </c>
      <c r="B1109" t="str">
        <f t="shared" si="34"/>
        <v>GUMO</v>
      </c>
      <c r="C1109">
        <v>2015</v>
      </c>
      <c r="D1109" t="str">
        <f t="shared" si="35"/>
        <v>GUMO:2015</v>
      </c>
      <c r="E1109">
        <v>90</v>
      </c>
      <c r="F1109">
        <v>37.825700392999998</v>
      </c>
      <c r="G1109">
        <v>4.7604075751000003</v>
      </c>
      <c r="H1109">
        <v>13.141009048000001</v>
      </c>
    </row>
    <row r="1110" spans="1:8" x14ac:dyDescent="0.25">
      <c r="A1110" t="s">
        <v>35</v>
      </c>
      <c r="B1110" t="str">
        <f t="shared" si="34"/>
        <v>GUMO</v>
      </c>
      <c r="C1110">
        <v>2016</v>
      </c>
      <c r="D1110" t="str">
        <f t="shared" si="35"/>
        <v>GUMO:2016</v>
      </c>
      <c r="E1110">
        <v>90</v>
      </c>
      <c r="F1110">
        <v>31.711661677999999</v>
      </c>
      <c r="G1110">
        <v>4.5272703362</v>
      </c>
      <c r="H1110">
        <v>11.389933309</v>
      </c>
    </row>
    <row r="1111" spans="1:8" x14ac:dyDescent="0.25">
      <c r="A1111" t="s">
        <v>35</v>
      </c>
      <c r="B1111" t="str">
        <f t="shared" si="34"/>
        <v>GUMO</v>
      </c>
      <c r="C1111">
        <v>2017</v>
      </c>
      <c r="D1111" t="str">
        <f t="shared" si="35"/>
        <v>GUMO:2017</v>
      </c>
      <c r="E1111">
        <v>90</v>
      </c>
      <c r="F1111">
        <v>34.580248886</v>
      </c>
      <c r="G1111">
        <v>4.4395651911999998</v>
      </c>
      <c r="H1111">
        <v>12.221915256000001</v>
      </c>
    </row>
    <row r="1112" spans="1:8" x14ac:dyDescent="0.25">
      <c r="A1112" t="s">
        <v>358</v>
      </c>
      <c r="B1112" t="str">
        <f t="shared" si="34"/>
        <v>HACR</v>
      </c>
      <c r="C1112">
        <v>2007</v>
      </c>
      <c r="D1112" t="str">
        <f t="shared" si="35"/>
        <v>HACR:2007</v>
      </c>
      <c r="E1112">
        <v>90</v>
      </c>
      <c r="F1112">
        <v>22.690916612999999</v>
      </c>
      <c r="G1112">
        <v>3.3871484980000002</v>
      </c>
      <c r="H1112">
        <v>7.7945584119999998</v>
      </c>
    </row>
    <row r="1113" spans="1:8" x14ac:dyDescent="0.25">
      <c r="A1113" t="s">
        <v>358</v>
      </c>
      <c r="B1113" t="str">
        <f t="shared" si="34"/>
        <v>HACR</v>
      </c>
      <c r="C1113">
        <v>2008</v>
      </c>
      <c r="D1113" t="str">
        <f t="shared" si="35"/>
        <v>HACR:2008</v>
      </c>
      <c r="E1113">
        <v>90</v>
      </c>
      <c r="F1113">
        <v>35.322503021000003</v>
      </c>
      <c r="G1113">
        <v>3.4157723579999999</v>
      </c>
      <c r="H1113">
        <v>11.689093503</v>
      </c>
    </row>
    <row r="1114" spans="1:8" x14ac:dyDescent="0.25">
      <c r="A1114" t="s">
        <v>358</v>
      </c>
      <c r="B1114" t="str">
        <f t="shared" si="34"/>
        <v>HACR</v>
      </c>
      <c r="C1114">
        <v>2009</v>
      </c>
      <c r="D1114" t="str">
        <f t="shared" si="35"/>
        <v>HACR:2009</v>
      </c>
      <c r="E1114">
        <v>90</v>
      </c>
      <c r="F1114">
        <v>30.941591627000001</v>
      </c>
      <c r="G1114">
        <v>2.9941706288000001</v>
      </c>
      <c r="H1114">
        <v>10.301657349999999</v>
      </c>
    </row>
    <row r="1115" spans="1:8" x14ac:dyDescent="0.25">
      <c r="A1115" t="s">
        <v>358</v>
      </c>
      <c r="B1115" t="str">
        <f t="shared" si="34"/>
        <v>HACR</v>
      </c>
      <c r="C1115">
        <v>2010</v>
      </c>
      <c r="D1115" t="str">
        <f t="shared" si="35"/>
        <v>HACR:2010</v>
      </c>
      <c r="E1115">
        <v>90</v>
      </c>
      <c r="F1115">
        <v>26.380208429</v>
      </c>
      <c r="G1115">
        <v>3.0322990311</v>
      </c>
      <c r="H1115">
        <v>9.0490757931000001</v>
      </c>
    </row>
    <row r="1116" spans="1:8" x14ac:dyDescent="0.25">
      <c r="A1116" t="s">
        <v>358</v>
      </c>
      <c r="B1116" t="str">
        <f t="shared" si="34"/>
        <v>HACR</v>
      </c>
      <c r="C1116">
        <v>2011</v>
      </c>
      <c r="D1116" t="str">
        <f t="shared" si="35"/>
        <v>HACR:2011</v>
      </c>
      <c r="E1116">
        <v>90</v>
      </c>
      <c r="F1116">
        <v>26.058357938</v>
      </c>
      <c r="G1116">
        <v>3.3156968247999998</v>
      </c>
      <c r="H1116">
        <v>9.0497840879999991</v>
      </c>
    </row>
    <row r="1117" spans="1:8" x14ac:dyDescent="0.25">
      <c r="A1117" t="s">
        <v>358</v>
      </c>
      <c r="B1117" t="str">
        <f t="shared" si="34"/>
        <v>HACR</v>
      </c>
      <c r="C1117">
        <v>2012</v>
      </c>
      <c r="D1117" t="str">
        <f t="shared" si="35"/>
        <v>HACR:2012</v>
      </c>
      <c r="E1117">
        <v>90</v>
      </c>
      <c r="F1117">
        <v>25.771440589000001</v>
      </c>
      <c r="G1117">
        <v>2.8255250232</v>
      </c>
      <c r="H1117">
        <v>9.0160350503999993</v>
      </c>
    </row>
    <row r="1118" spans="1:8" x14ac:dyDescent="0.25">
      <c r="A1118" t="s">
        <v>358</v>
      </c>
      <c r="B1118" t="str">
        <f t="shared" si="34"/>
        <v>HACR</v>
      </c>
      <c r="C1118">
        <v>2014</v>
      </c>
      <c r="D1118" t="str">
        <f t="shared" si="35"/>
        <v>HACR:2014</v>
      </c>
      <c r="E1118">
        <v>90</v>
      </c>
      <c r="F1118">
        <v>23.068434126</v>
      </c>
      <c r="G1118">
        <v>2.9966723671</v>
      </c>
      <c r="H1118">
        <v>8.1157668661999995</v>
      </c>
    </row>
    <row r="1119" spans="1:8" x14ac:dyDescent="0.25">
      <c r="A1119" t="s">
        <v>358</v>
      </c>
      <c r="B1119" t="str">
        <f t="shared" si="34"/>
        <v>HACR</v>
      </c>
      <c r="C1119">
        <v>2015</v>
      </c>
      <c r="D1119" t="str">
        <f t="shared" si="35"/>
        <v>HACR:2015</v>
      </c>
      <c r="E1119">
        <v>90</v>
      </c>
      <c r="F1119">
        <v>22.256455206999998</v>
      </c>
      <c r="G1119">
        <v>3.0362593302000001</v>
      </c>
      <c r="H1119">
        <v>7.5901733986000002</v>
      </c>
    </row>
    <row r="1120" spans="1:8" x14ac:dyDescent="0.25">
      <c r="A1120" t="s">
        <v>358</v>
      </c>
      <c r="B1120" t="str">
        <f t="shared" si="34"/>
        <v>HACR</v>
      </c>
      <c r="C1120">
        <v>2016</v>
      </c>
      <c r="D1120" t="str">
        <f t="shared" si="35"/>
        <v>HACR:2016</v>
      </c>
      <c r="E1120">
        <v>90</v>
      </c>
      <c r="F1120">
        <v>26.449897695000001</v>
      </c>
      <c r="G1120">
        <v>3.1249499648999999</v>
      </c>
      <c r="H1120">
        <v>8.7426407319999999</v>
      </c>
    </row>
    <row r="1121" spans="1:8" x14ac:dyDescent="0.25">
      <c r="A1121" t="s">
        <v>358</v>
      </c>
      <c r="B1121" t="str">
        <f t="shared" si="34"/>
        <v>HACR</v>
      </c>
      <c r="C1121">
        <v>2017</v>
      </c>
      <c r="D1121" t="str">
        <f t="shared" si="35"/>
        <v>HACR:2017</v>
      </c>
      <c r="E1121">
        <v>90</v>
      </c>
      <c r="F1121">
        <v>24.538803307999999</v>
      </c>
      <c r="G1121">
        <v>3.1178560359</v>
      </c>
      <c r="H1121">
        <v>8.5498725553000003</v>
      </c>
    </row>
    <row r="1122" spans="1:8" x14ac:dyDescent="0.25">
      <c r="A1122" t="s">
        <v>359</v>
      </c>
      <c r="B1122" t="str">
        <f t="shared" si="34"/>
        <v>HALE</v>
      </c>
      <c r="C1122">
        <v>2001</v>
      </c>
      <c r="D1122" t="str">
        <f t="shared" si="35"/>
        <v>HALE:2001</v>
      </c>
      <c r="E1122">
        <v>90</v>
      </c>
      <c r="F1122">
        <v>35.682268200999999</v>
      </c>
      <c r="G1122">
        <v>5.5447779576</v>
      </c>
      <c r="H1122">
        <v>12.453769532999999</v>
      </c>
    </row>
    <row r="1123" spans="1:8" x14ac:dyDescent="0.25">
      <c r="A1123" t="s">
        <v>359</v>
      </c>
      <c r="B1123" t="str">
        <f t="shared" si="34"/>
        <v>HALE</v>
      </c>
      <c r="C1123">
        <v>2002</v>
      </c>
      <c r="D1123" t="str">
        <f t="shared" si="35"/>
        <v>HALE:2002</v>
      </c>
      <c r="E1123">
        <v>90</v>
      </c>
      <c r="F1123">
        <v>34.326140625000001</v>
      </c>
      <c r="G1123">
        <v>5.3909284232000001</v>
      </c>
      <c r="H1123">
        <v>12.042710208000001</v>
      </c>
    </row>
    <row r="1124" spans="1:8" x14ac:dyDescent="0.25">
      <c r="A1124" t="s">
        <v>359</v>
      </c>
      <c r="B1124" t="str">
        <f t="shared" si="34"/>
        <v>HALE</v>
      </c>
      <c r="C1124">
        <v>2003</v>
      </c>
      <c r="D1124" t="str">
        <f t="shared" si="35"/>
        <v>HALE:2003</v>
      </c>
      <c r="E1124">
        <v>90</v>
      </c>
      <c r="F1124">
        <v>42.053550086000001</v>
      </c>
      <c r="G1124">
        <v>5.2991345281999997</v>
      </c>
      <c r="H1124">
        <v>13.899286517</v>
      </c>
    </row>
    <row r="1125" spans="1:8" x14ac:dyDescent="0.25">
      <c r="A1125" t="s">
        <v>359</v>
      </c>
      <c r="B1125" t="str">
        <f t="shared" si="34"/>
        <v>HALE</v>
      </c>
      <c r="C1125">
        <v>2004</v>
      </c>
      <c r="D1125" t="str">
        <f t="shared" si="35"/>
        <v>HALE:2004</v>
      </c>
      <c r="E1125">
        <v>90</v>
      </c>
      <c r="F1125">
        <v>34.201140133999999</v>
      </c>
      <c r="G1125">
        <v>5.7021657819999998</v>
      </c>
      <c r="H1125">
        <v>12.171003239999999</v>
      </c>
    </row>
    <row r="1126" spans="1:8" x14ac:dyDescent="0.25">
      <c r="A1126" t="s">
        <v>359</v>
      </c>
      <c r="B1126" t="str">
        <f t="shared" si="34"/>
        <v>HALE</v>
      </c>
      <c r="C1126">
        <v>2005</v>
      </c>
      <c r="D1126" t="str">
        <f t="shared" si="35"/>
        <v>HALE:2005</v>
      </c>
      <c r="E1126">
        <v>90</v>
      </c>
      <c r="F1126">
        <v>36.630484967000001</v>
      </c>
      <c r="G1126">
        <v>5.6680939940000004</v>
      </c>
      <c r="H1126">
        <v>12.784414534</v>
      </c>
    </row>
    <row r="1127" spans="1:8" x14ac:dyDescent="0.25">
      <c r="A1127" t="s">
        <v>359</v>
      </c>
      <c r="B1127" t="str">
        <f t="shared" si="34"/>
        <v>HALE</v>
      </c>
      <c r="C1127">
        <v>2006</v>
      </c>
      <c r="D1127" t="str">
        <f t="shared" si="35"/>
        <v>HALE:2006</v>
      </c>
      <c r="E1127">
        <v>90</v>
      </c>
      <c r="F1127">
        <v>37.844550937999998</v>
      </c>
      <c r="G1127">
        <v>5.5770228845999998</v>
      </c>
      <c r="H1127">
        <v>13.045914781</v>
      </c>
    </row>
    <row r="1128" spans="1:8" x14ac:dyDescent="0.25">
      <c r="A1128" t="s">
        <v>359</v>
      </c>
      <c r="B1128" t="str">
        <f t="shared" si="34"/>
        <v>HALE</v>
      </c>
      <c r="C1128">
        <v>2007</v>
      </c>
      <c r="D1128" t="str">
        <f t="shared" si="35"/>
        <v>HALE:2007</v>
      </c>
      <c r="E1128">
        <v>90</v>
      </c>
      <c r="F1128">
        <v>37.152845892999999</v>
      </c>
      <c r="G1128">
        <v>5.9110852147999999</v>
      </c>
      <c r="H1128">
        <v>12.722192714</v>
      </c>
    </row>
    <row r="1129" spans="1:8" x14ac:dyDescent="0.25">
      <c r="A1129" t="s">
        <v>359</v>
      </c>
      <c r="B1129" t="str">
        <f t="shared" si="34"/>
        <v>HALE</v>
      </c>
      <c r="C1129">
        <v>2008</v>
      </c>
      <c r="D1129" t="str">
        <f t="shared" si="35"/>
        <v>HALE:2008</v>
      </c>
      <c r="E1129">
        <v>90</v>
      </c>
      <c r="F1129">
        <v>62.584384192999998</v>
      </c>
      <c r="G1129">
        <v>5.4638436737999996</v>
      </c>
      <c r="H1129">
        <v>17.722850584</v>
      </c>
    </row>
    <row r="1130" spans="1:8" x14ac:dyDescent="0.25">
      <c r="A1130" t="s">
        <v>359</v>
      </c>
      <c r="B1130" t="str">
        <f t="shared" si="34"/>
        <v>HALE</v>
      </c>
      <c r="C1130">
        <v>2009</v>
      </c>
      <c r="D1130" t="str">
        <f t="shared" si="35"/>
        <v>HALE:2009</v>
      </c>
      <c r="E1130">
        <v>90</v>
      </c>
      <c r="F1130">
        <v>47.489750718000003</v>
      </c>
      <c r="G1130">
        <v>5.0148346047999999</v>
      </c>
      <c r="H1130">
        <v>14.649332435</v>
      </c>
    </row>
    <row r="1131" spans="1:8" x14ac:dyDescent="0.25">
      <c r="A1131" t="s">
        <v>359</v>
      </c>
      <c r="B1131" t="str">
        <f t="shared" si="34"/>
        <v>HALE</v>
      </c>
      <c r="C1131">
        <v>2010</v>
      </c>
      <c r="D1131" t="str">
        <f t="shared" si="35"/>
        <v>HALE:2010</v>
      </c>
      <c r="E1131">
        <v>90</v>
      </c>
      <c r="F1131">
        <v>43.470203040000001</v>
      </c>
      <c r="G1131">
        <v>4.9531769157000003</v>
      </c>
      <c r="H1131">
        <v>13.774851856</v>
      </c>
    </row>
    <row r="1132" spans="1:8" x14ac:dyDescent="0.25">
      <c r="A1132" t="s">
        <v>359</v>
      </c>
      <c r="B1132" t="str">
        <f t="shared" si="34"/>
        <v>HALE</v>
      </c>
      <c r="C1132">
        <v>2011</v>
      </c>
      <c r="D1132" t="str">
        <f t="shared" si="35"/>
        <v>HALE:2011</v>
      </c>
      <c r="E1132">
        <v>90</v>
      </c>
      <c r="F1132">
        <v>44.904111724000003</v>
      </c>
      <c r="G1132">
        <v>6.2163921028000004</v>
      </c>
      <c r="H1132">
        <v>14.009296822</v>
      </c>
    </row>
    <row r="1133" spans="1:8" x14ac:dyDescent="0.25">
      <c r="A1133" t="s">
        <v>360</v>
      </c>
      <c r="B1133" t="str">
        <f t="shared" si="34"/>
        <v>HAVO</v>
      </c>
      <c r="C1133">
        <v>2001</v>
      </c>
      <c r="D1133" t="str">
        <f t="shared" si="35"/>
        <v>HAVO:2001</v>
      </c>
      <c r="E1133">
        <v>90</v>
      </c>
      <c r="F1133">
        <v>59.907567997999998</v>
      </c>
      <c r="G1133">
        <v>5.1005459984000003</v>
      </c>
      <c r="H1133">
        <v>16.022431599000001</v>
      </c>
    </row>
    <row r="1134" spans="1:8" x14ac:dyDescent="0.25">
      <c r="A1134" t="s">
        <v>360</v>
      </c>
      <c r="B1134" t="str">
        <f t="shared" si="34"/>
        <v>HAVO</v>
      </c>
      <c r="C1134">
        <v>2002</v>
      </c>
      <c r="D1134" t="str">
        <f t="shared" si="35"/>
        <v>HAVO:2002</v>
      </c>
      <c r="E1134">
        <v>90</v>
      </c>
      <c r="F1134">
        <v>68.647269803</v>
      </c>
      <c r="G1134">
        <v>4.7075146440999998</v>
      </c>
      <c r="H1134">
        <v>17.765146046000002</v>
      </c>
    </row>
    <row r="1135" spans="1:8" x14ac:dyDescent="0.25">
      <c r="A1135" t="s">
        <v>360</v>
      </c>
      <c r="B1135" t="str">
        <f t="shared" si="34"/>
        <v>HAVO</v>
      </c>
      <c r="C1135">
        <v>2003</v>
      </c>
      <c r="D1135" t="str">
        <f t="shared" si="35"/>
        <v>HAVO:2003</v>
      </c>
      <c r="E1135">
        <v>90</v>
      </c>
      <c r="F1135">
        <v>103.44794443000001</v>
      </c>
      <c r="G1135">
        <v>4.5941643626999999</v>
      </c>
      <c r="H1135">
        <v>21.947573123000002</v>
      </c>
    </row>
    <row r="1136" spans="1:8" x14ac:dyDescent="0.25">
      <c r="A1136" t="s">
        <v>360</v>
      </c>
      <c r="B1136" t="str">
        <f t="shared" si="34"/>
        <v>HAVO</v>
      </c>
      <c r="C1136">
        <v>2004</v>
      </c>
      <c r="D1136" t="str">
        <f t="shared" si="35"/>
        <v>HAVO:2004</v>
      </c>
      <c r="E1136">
        <v>90</v>
      </c>
      <c r="F1136">
        <v>71.394278748999994</v>
      </c>
      <c r="G1136">
        <v>5.3450379677999997</v>
      </c>
      <c r="H1136">
        <v>18.922767099000001</v>
      </c>
    </row>
    <row r="1137" spans="1:8" x14ac:dyDescent="0.25">
      <c r="A1137" t="s">
        <v>360</v>
      </c>
      <c r="B1137" t="str">
        <f t="shared" si="34"/>
        <v>HAVO</v>
      </c>
      <c r="C1137">
        <v>2005</v>
      </c>
      <c r="D1137" t="str">
        <f t="shared" si="35"/>
        <v>HAVO:2005</v>
      </c>
      <c r="E1137">
        <v>90</v>
      </c>
      <c r="F1137">
        <v>100.43663775</v>
      </c>
      <c r="G1137">
        <v>5.5944475941</v>
      </c>
      <c r="H1137">
        <v>21.982452171999999</v>
      </c>
    </row>
    <row r="1138" spans="1:8" x14ac:dyDescent="0.25">
      <c r="A1138" t="s">
        <v>360</v>
      </c>
      <c r="B1138" t="str">
        <f t="shared" si="34"/>
        <v>HAVO</v>
      </c>
      <c r="C1138">
        <v>2006</v>
      </c>
      <c r="D1138" t="str">
        <f t="shared" si="35"/>
        <v>HAVO:2006</v>
      </c>
      <c r="E1138">
        <v>90</v>
      </c>
      <c r="F1138">
        <v>83.290706447000005</v>
      </c>
      <c r="G1138">
        <v>4.8466165834000003</v>
      </c>
      <c r="H1138">
        <v>20.556717518999999</v>
      </c>
    </row>
    <row r="1139" spans="1:8" x14ac:dyDescent="0.25">
      <c r="A1139" t="s">
        <v>360</v>
      </c>
      <c r="B1139" t="str">
        <f t="shared" si="34"/>
        <v>HAVO</v>
      </c>
      <c r="C1139">
        <v>2007</v>
      </c>
      <c r="D1139" t="str">
        <f t="shared" si="35"/>
        <v>HAVO:2007</v>
      </c>
      <c r="E1139">
        <v>90</v>
      </c>
      <c r="F1139">
        <v>124.05282520999999</v>
      </c>
      <c r="G1139">
        <v>5.6205257314999999</v>
      </c>
      <c r="H1139">
        <v>23.811216036000001</v>
      </c>
    </row>
    <row r="1140" spans="1:8" x14ac:dyDescent="0.25">
      <c r="A1140" t="s">
        <v>360</v>
      </c>
      <c r="B1140" t="str">
        <f t="shared" si="34"/>
        <v>HAVO</v>
      </c>
      <c r="C1140">
        <v>2008</v>
      </c>
      <c r="D1140" t="str">
        <f t="shared" si="35"/>
        <v>HAVO:2008</v>
      </c>
      <c r="E1140">
        <v>90</v>
      </c>
      <c r="F1140">
        <v>197.37675027</v>
      </c>
      <c r="G1140">
        <v>5.5175461363</v>
      </c>
      <c r="H1140">
        <v>27.453817938</v>
      </c>
    </row>
    <row r="1141" spans="1:8" x14ac:dyDescent="0.25">
      <c r="A1141" t="s">
        <v>360</v>
      </c>
      <c r="B1141" t="str">
        <f t="shared" si="34"/>
        <v>HAVO</v>
      </c>
      <c r="C1141">
        <v>2009</v>
      </c>
      <c r="D1141" t="str">
        <f t="shared" si="35"/>
        <v>HAVO:2009</v>
      </c>
      <c r="E1141">
        <v>90</v>
      </c>
      <c r="F1141">
        <v>231.84696757</v>
      </c>
      <c r="G1141">
        <v>4.9953725107000002</v>
      </c>
      <c r="H1141">
        <v>30.398402314999998</v>
      </c>
    </row>
    <row r="1142" spans="1:8" x14ac:dyDescent="0.25">
      <c r="A1142" t="s">
        <v>360</v>
      </c>
      <c r="B1142" t="str">
        <f t="shared" si="34"/>
        <v>HAVO</v>
      </c>
      <c r="C1142">
        <v>2010</v>
      </c>
      <c r="D1142" t="str">
        <f t="shared" si="35"/>
        <v>HAVO:2010</v>
      </c>
      <c r="E1142">
        <v>90</v>
      </c>
      <c r="F1142">
        <v>145.82800251</v>
      </c>
      <c r="G1142">
        <v>4.8124490221</v>
      </c>
      <c r="H1142">
        <v>24.435399939</v>
      </c>
    </row>
    <row r="1143" spans="1:8" x14ac:dyDescent="0.25">
      <c r="A1143" t="s">
        <v>360</v>
      </c>
      <c r="B1143" t="str">
        <f t="shared" si="34"/>
        <v>HAVO</v>
      </c>
      <c r="C1143">
        <v>2011</v>
      </c>
      <c r="D1143" t="str">
        <f t="shared" si="35"/>
        <v>HAVO:2011</v>
      </c>
      <c r="E1143">
        <v>90</v>
      </c>
      <c r="F1143">
        <v>48.873407886999999</v>
      </c>
      <c r="G1143">
        <v>4.9445085492</v>
      </c>
      <c r="H1143">
        <v>14.967993134</v>
      </c>
    </row>
    <row r="1144" spans="1:8" x14ac:dyDescent="0.25">
      <c r="A1144" t="s">
        <v>360</v>
      </c>
      <c r="B1144" t="str">
        <f t="shared" si="34"/>
        <v>HAVO</v>
      </c>
      <c r="C1144">
        <v>2012</v>
      </c>
      <c r="D1144" t="str">
        <f t="shared" si="35"/>
        <v>HAVO:2012</v>
      </c>
      <c r="E1144">
        <v>90</v>
      </c>
      <c r="F1144">
        <v>57.056418893999997</v>
      </c>
      <c r="G1144">
        <v>4.8064835270000001</v>
      </c>
      <c r="H1144">
        <v>16.174429915000001</v>
      </c>
    </row>
    <row r="1145" spans="1:8" x14ac:dyDescent="0.25">
      <c r="A1145" t="s">
        <v>360</v>
      </c>
      <c r="B1145" t="str">
        <f t="shared" si="34"/>
        <v>HAVO</v>
      </c>
      <c r="C1145">
        <v>2013</v>
      </c>
      <c r="D1145" t="str">
        <f t="shared" si="35"/>
        <v>HAVO:2013</v>
      </c>
      <c r="E1145">
        <v>90</v>
      </c>
      <c r="F1145">
        <v>75.994951166000007</v>
      </c>
      <c r="G1145">
        <v>5.3113288895000004</v>
      </c>
      <c r="H1145">
        <v>19.687977621000002</v>
      </c>
    </row>
    <row r="1146" spans="1:8" x14ac:dyDescent="0.25">
      <c r="A1146" t="s">
        <v>360</v>
      </c>
      <c r="B1146" t="str">
        <f t="shared" si="34"/>
        <v>HAVO</v>
      </c>
      <c r="C1146">
        <v>2014</v>
      </c>
      <c r="D1146" t="str">
        <f t="shared" si="35"/>
        <v>HAVO:2014</v>
      </c>
      <c r="E1146">
        <v>90</v>
      </c>
      <c r="F1146">
        <v>70.289092619000002</v>
      </c>
      <c r="G1146">
        <v>5.2998898657</v>
      </c>
      <c r="H1146">
        <v>19.004553981000001</v>
      </c>
    </row>
    <row r="1147" spans="1:8" x14ac:dyDescent="0.25">
      <c r="A1147" t="s">
        <v>360</v>
      </c>
      <c r="B1147" t="str">
        <f t="shared" si="34"/>
        <v>HAVO</v>
      </c>
      <c r="C1147">
        <v>2015</v>
      </c>
      <c r="D1147" t="str">
        <f t="shared" si="35"/>
        <v>HAVO:2015</v>
      </c>
      <c r="E1147">
        <v>90</v>
      </c>
      <c r="F1147">
        <v>70.445527640999998</v>
      </c>
      <c r="G1147">
        <v>4.9066302961000003</v>
      </c>
      <c r="H1147">
        <v>19.029310489</v>
      </c>
    </row>
    <row r="1148" spans="1:8" x14ac:dyDescent="0.25">
      <c r="A1148" t="s">
        <v>360</v>
      </c>
      <c r="B1148" t="str">
        <f t="shared" si="34"/>
        <v>HAVO</v>
      </c>
      <c r="C1148">
        <v>2016</v>
      </c>
      <c r="D1148" t="str">
        <f t="shared" si="35"/>
        <v>HAVO:2016</v>
      </c>
      <c r="E1148">
        <v>90</v>
      </c>
      <c r="F1148">
        <v>81.327587132000005</v>
      </c>
      <c r="G1148">
        <v>5.3684380216000003</v>
      </c>
      <c r="H1148">
        <v>20.187546373</v>
      </c>
    </row>
    <row r="1149" spans="1:8" x14ac:dyDescent="0.25">
      <c r="A1149" t="s">
        <v>360</v>
      </c>
      <c r="B1149" t="str">
        <f t="shared" si="34"/>
        <v>HAVO</v>
      </c>
      <c r="C1149">
        <v>2017</v>
      </c>
      <c r="D1149" t="str">
        <f t="shared" si="35"/>
        <v>HAVO:2017</v>
      </c>
      <c r="E1149">
        <v>90</v>
      </c>
      <c r="F1149">
        <v>70.267489359999999</v>
      </c>
      <c r="G1149">
        <v>4.9771884315000001</v>
      </c>
      <c r="H1149">
        <v>18.827666057999998</v>
      </c>
    </row>
    <row r="1150" spans="1:8" x14ac:dyDescent="0.25">
      <c r="A1150" t="s">
        <v>361</v>
      </c>
      <c r="B1150" t="str">
        <f t="shared" si="34"/>
        <v>HECA</v>
      </c>
      <c r="C1150">
        <v>2001</v>
      </c>
      <c r="D1150" t="str">
        <f t="shared" si="35"/>
        <v>HECA:2001</v>
      </c>
      <c r="E1150">
        <v>90</v>
      </c>
      <c r="F1150">
        <v>63.676575522</v>
      </c>
      <c r="G1150">
        <v>6.2068368929000002</v>
      </c>
      <c r="H1150">
        <v>17.697300429999999</v>
      </c>
    </row>
    <row r="1151" spans="1:8" x14ac:dyDescent="0.25">
      <c r="A1151" t="s">
        <v>361</v>
      </c>
      <c r="B1151" t="str">
        <f t="shared" si="34"/>
        <v>HECA</v>
      </c>
      <c r="C1151">
        <v>2002</v>
      </c>
      <c r="D1151" t="str">
        <f t="shared" si="35"/>
        <v>HECA:2002</v>
      </c>
      <c r="E1151">
        <v>90</v>
      </c>
      <c r="F1151">
        <v>49.470579915000002</v>
      </c>
      <c r="G1151">
        <v>6.2204225364000001</v>
      </c>
      <c r="H1151">
        <v>15.236609525</v>
      </c>
    </row>
    <row r="1152" spans="1:8" x14ac:dyDescent="0.25">
      <c r="A1152" t="s">
        <v>361</v>
      </c>
      <c r="B1152" t="str">
        <f t="shared" si="34"/>
        <v>HECA</v>
      </c>
      <c r="C1152">
        <v>2004</v>
      </c>
      <c r="D1152" t="str">
        <f t="shared" si="35"/>
        <v>HECA:2004</v>
      </c>
      <c r="E1152">
        <v>90</v>
      </c>
      <c r="F1152">
        <v>64.454465401999997</v>
      </c>
      <c r="G1152">
        <v>6.2667658354000002</v>
      </c>
      <c r="H1152">
        <v>16.585678075000001</v>
      </c>
    </row>
    <row r="1153" spans="1:8" x14ac:dyDescent="0.25">
      <c r="A1153" t="s">
        <v>361</v>
      </c>
      <c r="B1153" t="str">
        <f t="shared" si="34"/>
        <v>HECA</v>
      </c>
      <c r="C1153">
        <v>2005</v>
      </c>
      <c r="D1153" t="str">
        <f t="shared" si="35"/>
        <v>HECA:2005</v>
      </c>
      <c r="E1153">
        <v>90</v>
      </c>
      <c r="F1153">
        <v>60.020589039000001</v>
      </c>
      <c r="G1153">
        <v>6.8360365269000001</v>
      </c>
      <c r="H1153">
        <v>16.445132897000001</v>
      </c>
    </row>
    <row r="1154" spans="1:8" x14ac:dyDescent="0.25">
      <c r="A1154" t="s">
        <v>361</v>
      </c>
      <c r="B1154" t="str">
        <f t="shared" ref="B1154:B1217" si="36">LEFT(A1154,4)</f>
        <v>HECA</v>
      </c>
      <c r="C1154">
        <v>2006</v>
      </c>
      <c r="D1154" t="str">
        <f t="shared" ref="D1154:D1217" si="37">CONCATENATE(B1154,":",C1154)</f>
        <v>HECA:2006</v>
      </c>
      <c r="E1154">
        <v>90</v>
      </c>
      <c r="F1154">
        <v>41.383464392</v>
      </c>
      <c r="G1154">
        <v>6.3772181056999999</v>
      </c>
      <c r="H1154">
        <v>13.379099252</v>
      </c>
    </row>
    <row r="1155" spans="1:8" x14ac:dyDescent="0.25">
      <c r="A1155" t="s">
        <v>361</v>
      </c>
      <c r="B1155" t="str">
        <f t="shared" si="36"/>
        <v>HECA</v>
      </c>
      <c r="C1155">
        <v>2007</v>
      </c>
      <c r="D1155" t="str">
        <f t="shared" si="37"/>
        <v>HECA:2007</v>
      </c>
      <c r="E1155">
        <v>90</v>
      </c>
      <c r="F1155">
        <v>41.077458192999998</v>
      </c>
      <c r="G1155">
        <v>6.5009962105000003</v>
      </c>
      <c r="H1155">
        <v>13.906534923000001</v>
      </c>
    </row>
    <row r="1156" spans="1:8" x14ac:dyDescent="0.25">
      <c r="A1156" t="s">
        <v>361</v>
      </c>
      <c r="B1156" t="str">
        <f t="shared" si="36"/>
        <v>HECA</v>
      </c>
      <c r="C1156">
        <v>2008</v>
      </c>
      <c r="D1156" t="str">
        <f t="shared" si="37"/>
        <v>HECA:2008</v>
      </c>
      <c r="E1156">
        <v>90</v>
      </c>
      <c r="F1156">
        <v>35.904098212000001</v>
      </c>
      <c r="G1156">
        <v>6.3211555313999996</v>
      </c>
      <c r="H1156">
        <v>12.363457082</v>
      </c>
    </row>
    <row r="1157" spans="1:8" x14ac:dyDescent="0.25">
      <c r="A1157" t="s">
        <v>361</v>
      </c>
      <c r="B1157" t="str">
        <f t="shared" si="36"/>
        <v>HECA</v>
      </c>
      <c r="C1157">
        <v>2010</v>
      </c>
      <c r="D1157" t="str">
        <f t="shared" si="37"/>
        <v>HECA:2010</v>
      </c>
      <c r="E1157">
        <v>90</v>
      </c>
      <c r="F1157">
        <v>33.204069165</v>
      </c>
      <c r="G1157">
        <v>5.9884779437000004</v>
      </c>
      <c r="H1157">
        <v>11.817072999000001</v>
      </c>
    </row>
    <row r="1158" spans="1:8" x14ac:dyDescent="0.25">
      <c r="A1158" t="s">
        <v>361</v>
      </c>
      <c r="B1158" t="str">
        <f t="shared" si="36"/>
        <v>HECA</v>
      </c>
      <c r="C1158">
        <v>2011</v>
      </c>
      <c r="D1158" t="str">
        <f t="shared" si="37"/>
        <v>HECA:2011</v>
      </c>
      <c r="E1158">
        <v>90</v>
      </c>
      <c r="F1158">
        <v>44.083477889000001</v>
      </c>
      <c r="G1158">
        <v>6.6673415921999997</v>
      </c>
      <c r="H1158">
        <v>13.634939457</v>
      </c>
    </row>
    <row r="1159" spans="1:8" x14ac:dyDescent="0.25">
      <c r="A1159" t="s">
        <v>361</v>
      </c>
      <c r="B1159" t="str">
        <f t="shared" si="36"/>
        <v>HECA</v>
      </c>
      <c r="C1159">
        <v>2012</v>
      </c>
      <c r="D1159" t="str">
        <f t="shared" si="37"/>
        <v>HECA:2012</v>
      </c>
      <c r="E1159">
        <v>90</v>
      </c>
      <c r="F1159">
        <v>32.264257985</v>
      </c>
      <c r="G1159">
        <v>6.8806954940000002</v>
      </c>
      <c r="H1159">
        <v>11.555972571</v>
      </c>
    </row>
    <row r="1160" spans="1:8" x14ac:dyDescent="0.25">
      <c r="A1160" t="s">
        <v>361</v>
      </c>
      <c r="B1160" t="str">
        <f t="shared" si="36"/>
        <v>HECA</v>
      </c>
      <c r="C1160">
        <v>2013</v>
      </c>
      <c r="D1160" t="str">
        <f t="shared" si="37"/>
        <v>HECA:2013</v>
      </c>
      <c r="E1160">
        <v>90</v>
      </c>
      <c r="F1160">
        <v>74.077705971</v>
      </c>
      <c r="G1160">
        <v>6.5580802353000003</v>
      </c>
      <c r="H1160">
        <v>16.863465825999999</v>
      </c>
    </row>
    <row r="1161" spans="1:8" x14ac:dyDescent="0.25">
      <c r="A1161" t="s">
        <v>361</v>
      </c>
      <c r="B1161" t="str">
        <f t="shared" si="36"/>
        <v>HECA</v>
      </c>
      <c r="C1161">
        <v>2014</v>
      </c>
      <c r="D1161" t="str">
        <f t="shared" si="37"/>
        <v>HECA:2014</v>
      </c>
      <c r="E1161">
        <v>90</v>
      </c>
      <c r="F1161">
        <v>38.569020080000001</v>
      </c>
      <c r="G1161">
        <v>6.6237886214000001</v>
      </c>
      <c r="H1161">
        <v>12.472382688</v>
      </c>
    </row>
    <row r="1162" spans="1:8" x14ac:dyDescent="0.25">
      <c r="A1162" t="s">
        <v>361</v>
      </c>
      <c r="B1162" t="str">
        <f t="shared" si="36"/>
        <v>HECA</v>
      </c>
      <c r="C1162">
        <v>2015</v>
      </c>
      <c r="D1162" t="str">
        <f t="shared" si="37"/>
        <v>HECA:2015</v>
      </c>
      <c r="E1162">
        <v>90</v>
      </c>
      <c r="F1162">
        <v>39.289247949999996</v>
      </c>
      <c r="G1162">
        <v>6.6164036160000004</v>
      </c>
      <c r="H1162">
        <v>12.492594909999999</v>
      </c>
    </row>
    <row r="1163" spans="1:8" x14ac:dyDescent="0.25">
      <c r="A1163" t="s">
        <v>361</v>
      </c>
      <c r="B1163" t="str">
        <f t="shared" si="36"/>
        <v>HECA</v>
      </c>
      <c r="C1163">
        <v>2016</v>
      </c>
      <c r="D1163" t="str">
        <f t="shared" si="37"/>
        <v>HECA:2016</v>
      </c>
      <c r="E1163">
        <v>90</v>
      </c>
      <c r="F1163">
        <v>35.004215537</v>
      </c>
      <c r="G1163">
        <v>7.1335349388999996</v>
      </c>
      <c r="H1163">
        <v>12.051306007000001</v>
      </c>
    </row>
    <row r="1164" spans="1:8" x14ac:dyDescent="0.25">
      <c r="A1164" t="s">
        <v>361</v>
      </c>
      <c r="B1164" t="str">
        <f t="shared" si="36"/>
        <v>HECA</v>
      </c>
      <c r="C1164">
        <v>2017</v>
      </c>
      <c r="D1164" t="str">
        <f t="shared" si="37"/>
        <v>HECA:2017</v>
      </c>
      <c r="E1164">
        <v>90</v>
      </c>
      <c r="F1164">
        <v>46.069392082999997</v>
      </c>
      <c r="G1164">
        <v>6.8857490390000002</v>
      </c>
      <c r="H1164">
        <v>13.819937707999999</v>
      </c>
    </row>
    <row r="1165" spans="1:8" x14ac:dyDescent="0.25">
      <c r="A1165" t="s">
        <v>73</v>
      </c>
      <c r="B1165" t="str">
        <f t="shared" si="36"/>
        <v>HEGL</v>
      </c>
      <c r="C1165">
        <v>2002</v>
      </c>
      <c r="D1165" t="str">
        <f t="shared" si="37"/>
        <v>HEGL:2002</v>
      </c>
      <c r="E1165">
        <v>90</v>
      </c>
      <c r="F1165">
        <v>145.91847812</v>
      </c>
      <c r="G1165">
        <v>9.5314230391999999</v>
      </c>
      <c r="H1165">
        <v>26.281657491000001</v>
      </c>
    </row>
    <row r="1166" spans="1:8" x14ac:dyDescent="0.25">
      <c r="A1166" t="s">
        <v>73</v>
      </c>
      <c r="B1166" t="str">
        <f t="shared" si="36"/>
        <v>HEGL</v>
      </c>
      <c r="C1166">
        <v>2003</v>
      </c>
      <c r="D1166" t="str">
        <f t="shared" si="37"/>
        <v>HEGL:2003</v>
      </c>
      <c r="E1166">
        <v>90</v>
      </c>
      <c r="F1166">
        <v>126.51283511</v>
      </c>
      <c r="G1166">
        <v>8.6593445428999996</v>
      </c>
      <c r="H1166">
        <v>24.668493115</v>
      </c>
    </row>
    <row r="1167" spans="1:8" x14ac:dyDescent="0.25">
      <c r="A1167" t="s">
        <v>73</v>
      </c>
      <c r="B1167" t="str">
        <f t="shared" si="36"/>
        <v>HEGL</v>
      </c>
      <c r="C1167">
        <v>2004</v>
      </c>
      <c r="D1167" t="str">
        <f t="shared" si="37"/>
        <v>HEGL:2004</v>
      </c>
      <c r="E1167">
        <v>90</v>
      </c>
      <c r="F1167">
        <v>122.38637083</v>
      </c>
      <c r="G1167">
        <v>9.3324645127999997</v>
      </c>
      <c r="H1167">
        <v>24.545073867999999</v>
      </c>
    </row>
    <row r="1168" spans="1:8" x14ac:dyDescent="0.25">
      <c r="A1168" t="s">
        <v>73</v>
      </c>
      <c r="B1168" t="str">
        <f t="shared" si="36"/>
        <v>HEGL</v>
      </c>
      <c r="C1168">
        <v>2005</v>
      </c>
      <c r="D1168" t="str">
        <f t="shared" si="37"/>
        <v>HEGL:2005</v>
      </c>
      <c r="E1168">
        <v>90</v>
      </c>
      <c r="F1168">
        <v>179.31286204</v>
      </c>
      <c r="G1168">
        <v>9.2017507429999998</v>
      </c>
      <c r="H1168">
        <v>27.962367042</v>
      </c>
    </row>
    <row r="1169" spans="1:8" x14ac:dyDescent="0.25">
      <c r="A1169" t="s">
        <v>73</v>
      </c>
      <c r="B1169" t="str">
        <f t="shared" si="36"/>
        <v>HEGL</v>
      </c>
      <c r="C1169">
        <v>2006</v>
      </c>
      <c r="D1169" t="str">
        <f t="shared" si="37"/>
        <v>HEGL:2006</v>
      </c>
      <c r="E1169">
        <v>90</v>
      </c>
      <c r="F1169">
        <v>122.35454559999999</v>
      </c>
      <c r="G1169">
        <v>9.2854139036000003</v>
      </c>
      <c r="H1169">
        <v>24.444249033999998</v>
      </c>
    </row>
    <row r="1170" spans="1:8" x14ac:dyDescent="0.25">
      <c r="A1170" t="s">
        <v>73</v>
      </c>
      <c r="B1170" t="str">
        <f t="shared" si="36"/>
        <v>HEGL</v>
      </c>
      <c r="C1170">
        <v>2007</v>
      </c>
      <c r="D1170" t="str">
        <f t="shared" si="37"/>
        <v>HEGL:2007</v>
      </c>
      <c r="E1170">
        <v>90</v>
      </c>
      <c r="F1170">
        <v>132.21283389000001</v>
      </c>
      <c r="G1170">
        <v>9.3212203704000007</v>
      </c>
      <c r="H1170">
        <v>24.898508406000001</v>
      </c>
    </row>
    <row r="1171" spans="1:8" x14ac:dyDescent="0.25">
      <c r="A1171" t="s">
        <v>73</v>
      </c>
      <c r="B1171" t="str">
        <f t="shared" si="36"/>
        <v>HEGL</v>
      </c>
      <c r="C1171">
        <v>2008</v>
      </c>
      <c r="D1171" t="str">
        <f t="shared" si="37"/>
        <v>HEGL:2008</v>
      </c>
      <c r="E1171">
        <v>90</v>
      </c>
      <c r="F1171">
        <v>114.60612003999999</v>
      </c>
      <c r="G1171">
        <v>9.0240005581999991</v>
      </c>
      <c r="H1171">
        <v>23.883236571000001</v>
      </c>
    </row>
    <row r="1172" spans="1:8" x14ac:dyDescent="0.25">
      <c r="A1172" t="s">
        <v>73</v>
      </c>
      <c r="B1172" t="str">
        <f t="shared" si="36"/>
        <v>HEGL</v>
      </c>
      <c r="C1172">
        <v>2009</v>
      </c>
      <c r="D1172" t="str">
        <f t="shared" si="37"/>
        <v>HEGL:2009</v>
      </c>
      <c r="E1172">
        <v>90</v>
      </c>
      <c r="F1172">
        <v>101.20531158999999</v>
      </c>
      <c r="G1172">
        <v>9.3382467149000004</v>
      </c>
      <c r="H1172">
        <v>22.835055583999999</v>
      </c>
    </row>
    <row r="1173" spans="1:8" x14ac:dyDescent="0.25">
      <c r="A1173" t="s">
        <v>73</v>
      </c>
      <c r="B1173" t="str">
        <f t="shared" si="36"/>
        <v>HEGL</v>
      </c>
      <c r="C1173">
        <v>2010</v>
      </c>
      <c r="D1173" t="str">
        <f t="shared" si="37"/>
        <v>HEGL:2010</v>
      </c>
      <c r="E1173">
        <v>90</v>
      </c>
      <c r="F1173">
        <v>97.412378443999998</v>
      </c>
      <c r="G1173">
        <v>9.1194042872000001</v>
      </c>
      <c r="H1173">
        <v>22.468347583</v>
      </c>
    </row>
    <row r="1174" spans="1:8" x14ac:dyDescent="0.25">
      <c r="A1174" t="s">
        <v>73</v>
      </c>
      <c r="B1174" t="str">
        <f t="shared" si="36"/>
        <v>HEGL</v>
      </c>
      <c r="C1174">
        <v>2011</v>
      </c>
      <c r="D1174" t="str">
        <f t="shared" si="37"/>
        <v>HEGL:2011</v>
      </c>
      <c r="E1174">
        <v>90</v>
      </c>
      <c r="F1174">
        <v>105.63014527999999</v>
      </c>
      <c r="G1174">
        <v>8.9986510649000007</v>
      </c>
      <c r="H1174">
        <v>23.065363272999999</v>
      </c>
    </row>
    <row r="1175" spans="1:8" x14ac:dyDescent="0.25">
      <c r="A1175" t="s">
        <v>73</v>
      </c>
      <c r="B1175" t="str">
        <f t="shared" si="36"/>
        <v>HEGL</v>
      </c>
      <c r="C1175">
        <v>2012</v>
      </c>
      <c r="D1175" t="str">
        <f t="shared" si="37"/>
        <v>HEGL:2012</v>
      </c>
      <c r="E1175">
        <v>90</v>
      </c>
      <c r="F1175">
        <v>75.999770802</v>
      </c>
      <c r="G1175">
        <v>8.9420302282000002</v>
      </c>
      <c r="H1175">
        <v>20.075068613999999</v>
      </c>
    </row>
    <row r="1176" spans="1:8" x14ac:dyDescent="0.25">
      <c r="A1176" t="s">
        <v>73</v>
      </c>
      <c r="B1176" t="str">
        <f t="shared" si="36"/>
        <v>HEGL</v>
      </c>
      <c r="C1176">
        <v>2013</v>
      </c>
      <c r="D1176" t="str">
        <f t="shared" si="37"/>
        <v>HEGL:2013</v>
      </c>
      <c r="E1176">
        <v>90</v>
      </c>
      <c r="F1176">
        <v>74.256230498999997</v>
      </c>
      <c r="G1176">
        <v>8.0785880430999999</v>
      </c>
      <c r="H1176">
        <v>19.730494948</v>
      </c>
    </row>
    <row r="1177" spans="1:8" x14ac:dyDescent="0.25">
      <c r="A1177" t="s">
        <v>73</v>
      </c>
      <c r="B1177" t="str">
        <f t="shared" si="36"/>
        <v>HEGL</v>
      </c>
      <c r="C1177">
        <v>2014</v>
      </c>
      <c r="D1177" t="str">
        <f t="shared" si="37"/>
        <v>HEGL:2014</v>
      </c>
      <c r="E1177">
        <v>90</v>
      </c>
      <c r="F1177">
        <v>80.681965250000005</v>
      </c>
      <c r="G1177">
        <v>9.1327207888000004</v>
      </c>
      <c r="H1177">
        <v>20.313715083999998</v>
      </c>
    </row>
    <row r="1178" spans="1:8" x14ac:dyDescent="0.25">
      <c r="A1178" t="s">
        <v>73</v>
      </c>
      <c r="B1178" t="str">
        <f t="shared" si="36"/>
        <v>HEGL</v>
      </c>
      <c r="C1178">
        <v>2015</v>
      </c>
      <c r="D1178" t="str">
        <f t="shared" si="37"/>
        <v>HEGL:2015</v>
      </c>
      <c r="E1178">
        <v>90</v>
      </c>
      <c r="F1178">
        <v>63.044757799000003</v>
      </c>
      <c r="G1178">
        <v>8.9610504795000008</v>
      </c>
      <c r="H1178">
        <v>18.228587960999999</v>
      </c>
    </row>
    <row r="1179" spans="1:8" x14ac:dyDescent="0.25">
      <c r="A1179" t="s">
        <v>73</v>
      </c>
      <c r="B1179" t="str">
        <f t="shared" si="36"/>
        <v>HEGL</v>
      </c>
      <c r="C1179">
        <v>2016</v>
      </c>
      <c r="D1179" t="str">
        <f t="shared" si="37"/>
        <v>HEGL:2016</v>
      </c>
      <c r="E1179">
        <v>90</v>
      </c>
      <c r="F1179">
        <v>63.677201355000001</v>
      </c>
      <c r="G1179">
        <v>8.6873818611000004</v>
      </c>
      <c r="H1179">
        <v>18.254685639000002</v>
      </c>
    </row>
    <row r="1180" spans="1:8" x14ac:dyDescent="0.25">
      <c r="A1180" t="s">
        <v>73</v>
      </c>
      <c r="B1180" t="str">
        <f t="shared" si="36"/>
        <v>HEGL</v>
      </c>
      <c r="C1180">
        <v>2017</v>
      </c>
      <c r="D1180" t="str">
        <f t="shared" si="37"/>
        <v>HEGL:2017</v>
      </c>
      <c r="E1180">
        <v>90</v>
      </c>
      <c r="F1180">
        <v>63.57633517</v>
      </c>
      <c r="G1180">
        <v>9.0820166225999994</v>
      </c>
      <c r="H1180">
        <v>18.250361634000001</v>
      </c>
    </row>
    <row r="1181" spans="1:8" x14ac:dyDescent="0.25">
      <c r="A1181" t="s">
        <v>362</v>
      </c>
      <c r="B1181" t="str">
        <f t="shared" si="36"/>
        <v>HOOV</v>
      </c>
      <c r="C1181">
        <v>2002</v>
      </c>
      <c r="D1181" t="str">
        <f t="shared" si="37"/>
        <v>HOOV:2002</v>
      </c>
      <c r="E1181">
        <v>90</v>
      </c>
      <c r="F1181">
        <v>25.534487435999999</v>
      </c>
      <c r="G1181">
        <v>5.0478163178999997</v>
      </c>
      <c r="H1181">
        <v>9.1580412056</v>
      </c>
    </row>
    <row r="1182" spans="1:8" x14ac:dyDescent="0.25">
      <c r="A1182" t="s">
        <v>362</v>
      </c>
      <c r="B1182" t="str">
        <f t="shared" si="36"/>
        <v>HOOV</v>
      </c>
      <c r="C1182">
        <v>2003</v>
      </c>
      <c r="D1182" t="str">
        <f t="shared" si="37"/>
        <v>HOOV:2003</v>
      </c>
      <c r="E1182">
        <v>90</v>
      </c>
      <c r="F1182">
        <v>24.775537744000001</v>
      </c>
      <c r="G1182">
        <v>5.0798333775</v>
      </c>
      <c r="H1182">
        <v>8.842301076</v>
      </c>
    </row>
    <row r="1183" spans="1:8" x14ac:dyDescent="0.25">
      <c r="A1183" t="s">
        <v>362</v>
      </c>
      <c r="B1183" t="str">
        <f t="shared" si="36"/>
        <v>HOOV</v>
      </c>
      <c r="C1183">
        <v>2004</v>
      </c>
      <c r="D1183" t="str">
        <f t="shared" si="37"/>
        <v>HOOV:2004</v>
      </c>
      <c r="E1183">
        <v>90</v>
      </c>
      <c r="F1183">
        <v>24.921473958</v>
      </c>
      <c r="G1183">
        <v>4.6980038603000001</v>
      </c>
      <c r="H1183">
        <v>8.9132311853000008</v>
      </c>
    </row>
    <row r="1184" spans="1:8" x14ac:dyDescent="0.25">
      <c r="A1184" t="s">
        <v>362</v>
      </c>
      <c r="B1184" t="str">
        <f t="shared" si="36"/>
        <v>HOOV</v>
      </c>
      <c r="C1184">
        <v>2005</v>
      </c>
      <c r="D1184" t="str">
        <f t="shared" si="37"/>
        <v>HOOV:2005</v>
      </c>
      <c r="E1184">
        <v>90</v>
      </c>
      <c r="F1184">
        <v>25.284219287999999</v>
      </c>
      <c r="G1184">
        <v>4.8561616267999996</v>
      </c>
      <c r="H1184">
        <v>9.0961925207000007</v>
      </c>
    </row>
    <row r="1185" spans="1:8" x14ac:dyDescent="0.25">
      <c r="A1185" t="s">
        <v>362</v>
      </c>
      <c r="B1185" t="str">
        <f t="shared" si="36"/>
        <v>HOOV</v>
      </c>
      <c r="C1185">
        <v>2006</v>
      </c>
      <c r="D1185" t="str">
        <f t="shared" si="37"/>
        <v>HOOV:2006</v>
      </c>
      <c r="E1185">
        <v>90</v>
      </c>
      <c r="F1185">
        <v>23.833293130000001</v>
      </c>
      <c r="G1185">
        <v>4.7485586358000003</v>
      </c>
      <c r="H1185">
        <v>8.5092928967999999</v>
      </c>
    </row>
    <row r="1186" spans="1:8" x14ac:dyDescent="0.25">
      <c r="A1186" t="s">
        <v>362</v>
      </c>
      <c r="B1186" t="str">
        <f t="shared" si="36"/>
        <v>HOOV</v>
      </c>
      <c r="C1186">
        <v>2007</v>
      </c>
      <c r="D1186" t="str">
        <f t="shared" si="37"/>
        <v>HOOV:2007</v>
      </c>
      <c r="E1186">
        <v>90</v>
      </c>
      <c r="F1186">
        <v>25.029415078</v>
      </c>
      <c r="G1186">
        <v>4.8081267193999997</v>
      </c>
      <c r="H1186">
        <v>8.9975853103999999</v>
      </c>
    </row>
    <row r="1187" spans="1:8" x14ac:dyDescent="0.25">
      <c r="A1187" t="s">
        <v>362</v>
      </c>
      <c r="B1187" t="str">
        <f t="shared" si="36"/>
        <v>HOOV</v>
      </c>
      <c r="C1187">
        <v>2008</v>
      </c>
      <c r="D1187" t="str">
        <f t="shared" si="37"/>
        <v>HOOV:2008</v>
      </c>
      <c r="E1187">
        <v>90</v>
      </c>
      <c r="F1187">
        <v>25.752727243999999</v>
      </c>
      <c r="G1187">
        <v>4.2900512501000003</v>
      </c>
      <c r="H1187">
        <v>9.2130198297000003</v>
      </c>
    </row>
    <row r="1188" spans="1:8" x14ac:dyDescent="0.25">
      <c r="A1188" t="s">
        <v>362</v>
      </c>
      <c r="B1188" t="str">
        <f t="shared" si="36"/>
        <v>HOOV</v>
      </c>
      <c r="C1188">
        <v>2009</v>
      </c>
      <c r="D1188" t="str">
        <f t="shared" si="37"/>
        <v>HOOV:2009</v>
      </c>
      <c r="E1188">
        <v>90</v>
      </c>
      <c r="F1188">
        <v>21.939067914999999</v>
      </c>
      <c r="G1188">
        <v>4.3973069665000004</v>
      </c>
      <c r="H1188">
        <v>7.6682017487999996</v>
      </c>
    </row>
    <row r="1189" spans="1:8" x14ac:dyDescent="0.25">
      <c r="A1189" t="s">
        <v>362</v>
      </c>
      <c r="B1189" t="str">
        <f t="shared" si="36"/>
        <v>HOOV</v>
      </c>
      <c r="C1189">
        <v>2010</v>
      </c>
      <c r="D1189" t="str">
        <f t="shared" si="37"/>
        <v>HOOV:2010</v>
      </c>
      <c r="E1189">
        <v>90</v>
      </c>
      <c r="F1189">
        <v>20.928583957000001</v>
      </c>
      <c r="G1189">
        <v>4.5439845582</v>
      </c>
      <c r="H1189">
        <v>7.2297280400000004</v>
      </c>
    </row>
    <row r="1190" spans="1:8" x14ac:dyDescent="0.25">
      <c r="A1190" t="s">
        <v>362</v>
      </c>
      <c r="B1190" t="str">
        <f t="shared" si="36"/>
        <v>HOOV</v>
      </c>
      <c r="C1190">
        <v>2011</v>
      </c>
      <c r="D1190" t="str">
        <f t="shared" si="37"/>
        <v>HOOV:2011</v>
      </c>
      <c r="E1190">
        <v>90</v>
      </c>
      <c r="F1190">
        <v>20.325250440000001</v>
      </c>
      <c r="G1190">
        <v>4.1624605461000002</v>
      </c>
      <c r="H1190">
        <v>6.9190695888000002</v>
      </c>
    </row>
    <row r="1191" spans="1:8" x14ac:dyDescent="0.25">
      <c r="A1191" t="s">
        <v>362</v>
      </c>
      <c r="B1191" t="str">
        <f t="shared" si="36"/>
        <v>HOOV</v>
      </c>
      <c r="C1191">
        <v>2012</v>
      </c>
      <c r="D1191" t="str">
        <f t="shared" si="37"/>
        <v>HOOV:2012</v>
      </c>
      <c r="E1191">
        <v>90</v>
      </c>
      <c r="F1191">
        <v>23.759543923999999</v>
      </c>
      <c r="G1191">
        <v>4.9960932149000001</v>
      </c>
      <c r="H1191">
        <v>8.4737062816000002</v>
      </c>
    </row>
    <row r="1192" spans="1:8" x14ac:dyDescent="0.25">
      <c r="A1192" t="s">
        <v>362</v>
      </c>
      <c r="B1192" t="str">
        <f t="shared" si="36"/>
        <v>HOOV</v>
      </c>
      <c r="C1192">
        <v>2013</v>
      </c>
      <c r="D1192" t="str">
        <f t="shared" si="37"/>
        <v>HOOV:2013</v>
      </c>
      <c r="E1192">
        <v>90</v>
      </c>
      <c r="F1192">
        <v>22.990864813999998</v>
      </c>
      <c r="G1192">
        <v>4.7846078466000002</v>
      </c>
      <c r="H1192">
        <v>8.1516579881000002</v>
      </c>
    </row>
    <row r="1193" spans="1:8" x14ac:dyDescent="0.25">
      <c r="A1193" t="s">
        <v>362</v>
      </c>
      <c r="B1193" t="str">
        <f t="shared" si="36"/>
        <v>HOOV</v>
      </c>
      <c r="C1193">
        <v>2014</v>
      </c>
      <c r="D1193" t="str">
        <f t="shared" si="37"/>
        <v>HOOV:2014</v>
      </c>
      <c r="E1193">
        <v>90</v>
      </c>
      <c r="F1193">
        <v>22.446094860999999</v>
      </c>
      <c r="G1193">
        <v>4.5712878988999996</v>
      </c>
      <c r="H1193">
        <v>7.8328686329000003</v>
      </c>
    </row>
    <row r="1194" spans="1:8" x14ac:dyDescent="0.25">
      <c r="A1194" t="s">
        <v>362</v>
      </c>
      <c r="B1194" t="str">
        <f t="shared" si="36"/>
        <v>HOOV</v>
      </c>
      <c r="C1194">
        <v>2015</v>
      </c>
      <c r="D1194" t="str">
        <f t="shared" si="37"/>
        <v>HOOV:2015</v>
      </c>
      <c r="E1194">
        <v>90</v>
      </c>
      <c r="F1194">
        <v>21.412444265000001</v>
      </c>
      <c r="G1194">
        <v>4.4398196567000001</v>
      </c>
      <c r="H1194">
        <v>7.4259585719999999</v>
      </c>
    </row>
    <row r="1195" spans="1:8" x14ac:dyDescent="0.25">
      <c r="A1195" t="s">
        <v>362</v>
      </c>
      <c r="B1195" t="str">
        <f t="shared" si="36"/>
        <v>HOOV</v>
      </c>
      <c r="C1195">
        <v>2016</v>
      </c>
      <c r="D1195" t="str">
        <f t="shared" si="37"/>
        <v>HOOV:2016</v>
      </c>
      <c r="E1195">
        <v>90</v>
      </c>
      <c r="F1195">
        <v>21.901319682</v>
      </c>
      <c r="G1195">
        <v>4.9252949433</v>
      </c>
      <c r="H1195">
        <v>7.6678111131</v>
      </c>
    </row>
    <row r="1196" spans="1:8" x14ac:dyDescent="0.25">
      <c r="A1196" t="s">
        <v>362</v>
      </c>
      <c r="B1196" t="str">
        <f t="shared" si="36"/>
        <v>HOOV</v>
      </c>
      <c r="C1196">
        <v>2017</v>
      </c>
      <c r="D1196" t="str">
        <f t="shared" si="37"/>
        <v>HOOV:2017</v>
      </c>
      <c r="E1196">
        <v>90</v>
      </c>
      <c r="F1196">
        <v>24.004341399000001</v>
      </c>
      <c r="G1196">
        <v>5.0486177823</v>
      </c>
      <c r="H1196">
        <v>8.5439986612999999</v>
      </c>
    </row>
    <row r="1197" spans="1:8" x14ac:dyDescent="0.25">
      <c r="A1197" t="s">
        <v>363</v>
      </c>
      <c r="B1197" t="str">
        <f t="shared" si="36"/>
        <v>IKBA</v>
      </c>
      <c r="C1197">
        <v>2001</v>
      </c>
      <c r="D1197" t="str">
        <f t="shared" si="37"/>
        <v>IKBA:2001</v>
      </c>
      <c r="E1197">
        <v>90</v>
      </c>
      <c r="F1197">
        <v>28.767048969000001</v>
      </c>
      <c r="G1197">
        <v>4.5059114052</v>
      </c>
      <c r="H1197">
        <v>10.505911328</v>
      </c>
    </row>
    <row r="1198" spans="1:8" x14ac:dyDescent="0.25">
      <c r="A1198" t="s">
        <v>363</v>
      </c>
      <c r="B1198" t="str">
        <f t="shared" si="36"/>
        <v>IKBA</v>
      </c>
      <c r="C1198">
        <v>2002</v>
      </c>
      <c r="D1198" t="str">
        <f t="shared" si="37"/>
        <v>IKBA:2002</v>
      </c>
      <c r="E1198">
        <v>90</v>
      </c>
      <c r="F1198">
        <v>33.066766610999998</v>
      </c>
      <c r="G1198">
        <v>5.0617018920000003</v>
      </c>
      <c r="H1198">
        <v>11.696730576</v>
      </c>
    </row>
    <row r="1199" spans="1:8" x14ac:dyDescent="0.25">
      <c r="A1199" t="s">
        <v>363</v>
      </c>
      <c r="B1199" t="str">
        <f t="shared" si="36"/>
        <v>IKBA</v>
      </c>
      <c r="C1199">
        <v>2003</v>
      </c>
      <c r="D1199" t="str">
        <f t="shared" si="37"/>
        <v>IKBA:2003</v>
      </c>
      <c r="E1199">
        <v>90</v>
      </c>
      <c r="F1199">
        <v>31.155898778000001</v>
      </c>
      <c r="G1199">
        <v>4.7378204774999997</v>
      </c>
      <c r="H1199">
        <v>11.139303385</v>
      </c>
    </row>
    <row r="1200" spans="1:8" x14ac:dyDescent="0.25">
      <c r="A1200" t="s">
        <v>363</v>
      </c>
      <c r="B1200" t="str">
        <f t="shared" si="36"/>
        <v>IKBA</v>
      </c>
      <c r="C1200">
        <v>2004</v>
      </c>
      <c r="D1200" t="str">
        <f t="shared" si="37"/>
        <v>IKBA:2004</v>
      </c>
      <c r="E1200">
        <v>90</v>
      </c>
      <c r="F1200">
        <v>32.124824633999999</v>
      </c>
      <c r="G1200">
        <v>5.0188353455000003</v>
      </c>
      <c r="H1200">
        <v>11.420728261000001</v>
      </c>
    </row>
    <row r="1201" spans="1:8" x14ac:dyDescent="0.25">
      <c r="A1201" t="s">
        <v>363</v>
      </c>
      <c r="B1201" t="str">
        <f t="shared" si="36"/>
        <v>IKBA</v>
      </c>
      <c r="C1201">
        <v>2005</v>
      </c>
      <c r="D1201" t="str">
        <f t="shared" si="37"/>
        <v>IKBA:2005</v>
      </c>
      <c r="E1201">
        <v>90</v>
      </c>
      <c r="F1201">
        <v>31.525851308</v>
      </c>
      <c r="G1201">
        <v>4.8150294039999997</v>
      </c>
      <c r="H1201">
        <v>11.289640845999999</v>
      </c>
    </row>
    <row r="1202" spans="1:8" x14ac:dyDescent="0.25">
      <c r="A1202" t="s">
        <v>363</v>
      </c>
      <c r="B1202" t="str">
        <f t="shared" si="36"/>
        <v>IKBA</v>
      </c>
      <c r="C1202">
        <v>2006</v>
      </c>
      <c r="D1202" t="str">
        <f t="shared" si="37"/>
        <v>IKBA:2006</v>
      </c>
      <c r="E1202">
        <v>90</v>
      </c>
      <c r="F1202">
        <v>30.648350362999999</v>
      </c>
      <c r="G1202">
        <v>4.7384639737000001</v>
      </c>
      <c r="H1202">
        <v>11.062729547</v>
      </c>
    </row>
    <row r="1203" spans="1:8" x14ac:dyDescent="0.25">
      <c r="A1203" t="s">
        <v>363</v>
      </c>
      <c r="B1203" t="str">
        <f t="shared" si="36"/>
        <v>IKBA</v>
      </c>
      <c r="C1203">
        <v>2007</v>
      </c>
      <c r="D1203" t="str">
        <f t="shared" si="37"/>
        <v>IKBA:2007</v>
      </c>
      <c r="E1203">
        <v>90</v>
      </c>
      <c r="F1203">
        <v>31.349625269000001</v>
      </c>
      <c r="G1203">
        <v>4.9367179492000002</v>
      </c>
      <c r="H1203">
        <v>11.306558337</v>
      </c>
    </row>
    <row r="1204" spans="1:8" x14ac:dyDescent="0.25">
      <c r="A1204" t="s">
        <v>363</v>
      </c>
      <c r="B1204" t="str">
        <f t="shared" si="36"/>
        <v>IKBA</v>
      </c>
      <c r="C1204">
        <v>2008</v>
      </c>
      <c r="D1204" t="str">
        <f t="shared" si="37"/>
        <v>IKBA:2008</v>
      </c>
      <c r="E1204">
        <v>90</v>
      </c>
      <c r="F1204">
        <v>30.015603077000002</v>
      </c>
      <c r="G1204">
        <v>5.0417333554999999</v>
      </c>
      <c r="H1204">
        <v>10.783798334</v>
      </c>
    </row>
    <row r="1205" spans="1:8" x14ac:dyDescent="0.25">
      <c r="A1205" t="s">
        <v>363</v>
      </c>
      <c r="B1205" t="str">
        <f t="shared" si="36"/>
        <v>IKBA</v>
      </c>
      <c r="C1205">
        <v>2009</v>
      </c>
      <c r="D1205" t="str">
        <f t="shared" si="37"/>
        <v>IKBA:2009</v>
      </c>
      <c r="E1205">
        <v>90</v>
      </c>
      <c r="F1205">
        <v>26.498511295</v>
      </c>
      <c r="G1205">
        <v>4.9209009553999996</v>
      </c>
      <c r="H1205">
        <v>9.6096715350000004</v>
      </c>
    </row>
    <row r="1206" spans="1:8" x14ac:dyDescent="0.25">
      <c r="A1206" t="s">
        <v>363</v>
      </c>
      <c r="B1206" t="str">
        <f t="shared" si="36"/>
        <v>IKBA</v>
      </c>
      <c r="C1206">
        <v>2010</v>
      </c>
      <c r="D1206" t="str">
        <f t="shared" si="37"/>
        <v>IKBA:2010</v>
      </c>
      <c r="E1206">
        <v>90</v>
      </c>
      <c r="F1206">
        <v>25.144646006999999</v>
      </c>
      <c r="G1206">
        <v>4.5203859100999999</v>
      </c>
      <c r="H1206">
        <v>9.0910053592000004</v>
      </c>
    </row>
    <row r="1207" spans="1:8" x14ac:dyDescent="0.25">
      <c r="A1207" t="s">
        <v>363</v>
      </c>
      <c r="B1207" t="str">
        <f t="shared" si="36"/>
        <v>IKBA</v>
      </c>
      <c r="C1207">
        <v>2011</v>
      </c>
      <c r="D1207" t="str">
        <f t="shared" si="37"/>
        <v>IKBA:2011</v>
      </c>
      <c r="E1207">
        <v>90</v>
      </c>
      <c r="F1207">
        <v>30.293564533000001</v>
      </c>
      <c r="G1207">
        <v>5.1875414289000004</v>
      </c>
      <c r="H1207">
        <v>10.813943612999999</v>
      </c>
    </row>
    <row r="1208" spans="1:8" x14ac:dyDescent="0.25">
      <c r="A1208" t="s">
        <v>363</v>
      </c>
      <c r="B1208" t="str">
        <f t="shared" si="36"/>
        <v>IKBA</v>
      </c>
      <c r="C1208">
        <v>2012</v>
      </c>
      <c r="D1208" t="str">
        <f t="shared" si="37"/>
        <v>IKBA:2012</v>
      </c>
      <c r="E1208">
        <v>90</v>
      </c>
      <c r="F1208">
        <v>30.166361441999999</v>
      </c>
      <c r="G1208">
        <v>4.8019967165999997</v>
      </c>
      <c r="H1208">
        <v>10.498316145</v>
      </c>
    </row>
    <row r="1209" spans="1:8" x14ac:dyDescent="0.25">
      <c r="A1209" t="s">
        <v>363</v>
      </c>
      <c r="B1209" t="str">
        <f t="shared" si="36"/>
        <v>IKBA</v>
      </c>
      <c r="C1209">
        <v>2013</v>
      </c>
      <c r="D1209" t="str">
        <f t="shared" si="37"/>
        <v>IKBA:2013</v>
      </c>
      <c r="E1209">
        <v>90</v>
      </c>
      <c r="F1209">
        <v>27.090626836999999</v>
      </c>
      <c r="G1209">
        <v>5.1270893138</v>
      </c>
      <c r="H1209">
        <v>9.8073218415000003</v>
      </c>
    </row>
    <row r="1210" spans="1:8" x14ac:dyDescent="0.25">
      <c r="A1210" t="s">
        <v>363</v>
      </c>
      <c r="B1210" t="str">
        <f t="shared" si="36"/>
        <v>IKBA</v>
      </c>
      <c r="C1210">
        <v>2014</v>
      </c>
      <c r="D1210" t="str">
        <f t="shared" si="37"/>
        <v>IKBA:2014</v>
      </c>
      <c r="E1210">
        <v>90</v>
      </c>
      <c r="F1210">
        <v>25.76104947</v>
      </c>
      <c r="G1210">
        <v>5.1861666766000001</v>
      </c>
      <c r="H1210">
        <v>9.3741894268999992</v>
      </c>
    </row>
    <row r="1211" spans="1:8" x14ac:dyDescent="0.25">
      <c r="A1211" t="s">
        <v>363</v>
      </c>
      <c r="B1211" t="str">
        <f t="shared" si="36"/>
        <v>IKBA</v>
      </c>
      <c r="C1211">
        <v>2015</v>
      </c>
      <c r="D1211" t="str">
        <f t="shared" si="37"/>
        <v>IKBA:2015</v>
      </c>
      <c r="E1211">
        <v>90</v>
      </c>
      <c r="F1211">
        <v>25.692543316999998</v>
      </c>
      <c r="G1211">
        <v>5.0944338061999996</v>
      </c>
      <c r="H1211">
        <v>9.325242544</v>
      </c>
    </row>
    <row r="1212" spans="1:8" x14ac:dyDescent="0.25">
      <c r="A1212" t="s">
        <v>363</v>
      </c>
      <c r="B1212" t="str">
        <f t="shared" si="36"/>
        <v>IKBA</v>
      </c>
      <c r="C1212">
        <v>2016</v>
      </c>
      <c r="D1212" t="str">
        <f t="shared" si="37"/>
        <v>IKBA:2016</v>
      </c>
      <c r="E1212">
        <v>90</v>
      </c>
      <c r="F1212">
        <v>23.908546468000001</v>
      </c>
      <c r="G1212">
        <v>4.6339525633000003</v>
      </c>
      <c r="H1212">
        <v>8.6177786787000006</v>
      </c>
    </row>
    <row r="1213" spans="1:8" x14ac:dyDescent="0.25">
      <c r="A1213" t="s">
        <v>363</v>
      </c>
      <c r="B1213" t="str">
        <f t="shared" si="36"/>
        <v>IKBA</v>
      </c>
      <c r="C1213">
        <v>2017</v>
      </c>
      <c r="D1213" t="str">
        <f t="shared" si="37"/>
        <v>IKBA:2017</v>
      </c>
      <c r="E1213">
        <v>90</v>
      </c>
      <c r="F1213">
        <v>27.623736177000001</v>
      </c>
      <c r="G1213">
        <v>5.0361636165999997</v>
      </c>
      <c r="H1213">
        <v>9.9578596822000005</v>
      </c>
    </row>
    <row r="1214" spans="1:8" x14ac:dyDescent="0.25">
      <c r="A1214" t="s">
        <v>364</v>
      </c>
      <c r="B1214" t="str">
        <f t="shared" si="36"/>
        <v>INGA</v>
      </c>
      <c r="C1214">
        <v>1993</v>
      </c>
      <c r="D1214" t="str">
        <f t="shared" si="37"/>
        <v>INGA:1993</v>
      </c>
      <c r="E1214">
        <v>90</v>
      </c>
      <c r="F1214">
        <v>29.340643966999998</v>
      </c>
      <c r="G1214">
        <v>4.1891649372000002</v>
      </c>
      <c r="H1214">
        <v>10.61951264</v>
      </c>
    </row>
    <row r="1215" spans="1:8" x14ac:dyDescent="0.25">
      <c r="A1215" t="s">
        <v>364</v>
      </c>
      <c r="B1215" t="str">
        <f t="shared" si="36"/>
        <v>INGA</v>
      </c>
      <c r="C1215">
        <v>1994</v>
      </c>
      <c r="D1215" t="str">
        <f t="shared" si="37"/>
        <v>INGA:1994</v>
      </c>
      <c r="E1215">
        <v>90</v>
      </c>
      <c r="F1215">
        <v>31.890103689</v>
      </c>
      <c r="G1215">
        <v>4.9963083300999998</v>
      </c>
      <c r="H1215">
        <v>11.510992400999999</v>
      </c>
    </row>
    <row r="1216" spans="1:8" x14ac:dyDescent="0.25">
      <c r="A1216" t="s">
        <v>364</v>
      </c>
      <c r="B1216" t="str">
        <f t="shared" si="36"/>
        <v>INGA</v>
      </c>
      <c r="C1216">
        <v>2006</v>
      </c>
      <c r="D1216" t="str">
        <f t="shared" si="37"/>
        <v>INGA:2006</v>
      </c>
      <c r="E1216">
        <v>90</v>
      </c>
      <c r="F1216">
        <v>30.932421649999998</v>
      </c>
      <c r="G1216">
        <v>5.2921881404000004</v>
      </c>
      <c r="H1216">
        <v>11.148439328</v>
      </c>
    </row>
    <row r="1217" spans="1:8" x14ac:dyDescent="0.25">
      <c r="A1217" t="s">
        <v>364</v>
      </c>
      <c r="B1217" t="str">
        <f t="shared" si="36"/>
        <v>INGA</v>
      </c>
      <c r="C1217">
        <v>2007</v>
      </c>
      <c r="D1217" t="str">
        <f t="shared" si="37"/>
        <v>INGA:2007</v>
      </c>
      <c r="E1217">
        <v>90</v>
      </c>
      <c r="F1217">
        <v>31.803875308999999</v>
      </c>
      <c r="G1217">
        <v>5.1796222938999996</v>
      </c>
      <c r="H1217">
        <v>11.492322458</v>
      </c>
    </row>
    <row r="1218" spans="1:8" x14ac:dyDescent="0.25">
      <c r="A1218" t="s">
        <v>364</v>
      </c>
      <c r="B1218" t="str">
        <f t="shared" ref="B1218:B1281" si="38">LEFT(A1218,4)</f>
        <v>INGA</v>
      </c>
      <c r="C1218">
        <v>2008</v>
      </c>
      <c r="D1218" t="str">
        <f t="shared" ref="D1218:D1281" si="39">CONCATENATE(B1218,":",C1218)</f>
        <v>INGA:2008</v>
      </c>
      <c r="E1218">
        <v>90</v>
      </c>
      <c r="F1218">
        <v>32.238710652000002</v>
      </c>
      <c r="G1218">
        <v>5.7146198592999999</v>
      </c>
      <c r="H1218">
        <v>11.561463614000001</v>
      </c>
    </row>
    <row r="1219" spans="1:8" x14ac:dyDescent="0.25">
      <c r="A1219" t="s">
        <v>364</v>
      </c>
      <c r="B1219" t="str">
        <f t="shared" si="38"/>
        <v>INGA</v>
      </c>
      <c r="C1219">
        <v>2010</v>
      </c>
      <c r="D1219" t="str">
        <f t="shared" si="39"/>
        <v>INGA:2010</v>
      </c>
      <c r="E1219">
        <v>90</v>
      </c>
      <c r="F1219">
        <v>28.193445347000001</v>
      </c>
      <c r="G1219">
        <v>5.3679805667</v>
      </c>
      <c r="H1219">
        <v>10.263949274</v>
      </c>
    </row>
    <row r="1220" spans="1:8" x14ac:dyDescent="0.25">
      <c r="A1220" t="s">
        <v>364</v>
      </c>
      <c r="B1220" t="str">
        <f t="shared" si="38"/>
        <v>INGA</v>
      </c>
      <c r="C1220">
        <v>2011</v>
      </c>
      <c r="D1220" t="str">
        <f t="shared" si="39"/>
        <v>INGA:2011</v>
      </c>
      <c r="E1220">
        <v>90</v>
      </c>
      <c r="F1220">
        <v>28.960880420999999</v>
      </c>
      <c r="G1220">
        <v>5.5133217113999997</v>
      </c>
      <c r="H1220">
        <v>10.287656432</v>
      </c>
    </row>
    <row r="1221" spans="1:8" x14ac:dyDescent="0.25">
      <c r="A1221" t="s">
        <v>364</v>
      </c>
      <c r="B1221" t="str">
        <f t="shared" si="38"/>
        <v>INGA</v>
      </c>
      <c r="C1221">
        <v>2012</v>
      </c>
      <c r="D1221" t="str">
        <f t="shared" si="39"/>
        <v>INGA:2012</v>
      </c>
      <c r="E1221">
        <v>90</v>
      </c>
      <c r="F1221">
        <v>27.001528038</v>
      </c>
      <c r="G1221">
        <v>5.0312619664999998</v>
      </c>
      <c r="H1221">
        <v>9.8394496655000001</v>
      </c>
    </row>
    <row r="1222" spans="1:8" x14ac:dyDescent="0.25">
      <c r="A1222" t="s">
        <v>77</v>
      </c>
      <c r="B1222" t="str">
        <f t="shared" si="38"/>
        <v>ISLE</v>
      </c>
      <c r="C1222">
        <v>2000</v>
      </c>
      <c r="D1222" t="str">
        <f t="shared" si="39"/>
        <v>ISLE:2000</v>
      </c>
      <c r="E1222">
        <v>90</v>
      </c>
      <c r="F1222">
        <v>70.642535850000002</v>
      </c>
      <c r="G1222">
        <v>9.5137738232999993</v>
      </c>
      <c r="H1222">
        <v>18.869339074999999</v>
      </c>
    </row>
    <row r="1223" spans="1:8" x14ac:dyDescent="0.25">
      <c r="A1223" t="s">
        <v>77</v>
      </c>
      <c r="B1223" t="str">
        <f t="shared" si="38"/>
        <v>ISLE</v>
      </c>
      <c r="C1223">
        <v>2001</v>
      </c>
      <c r="D1223" t="str">
        <f t="shared" si="39"/>
        <v>ISLE:2001</v>
      </c>
      <c r="E1223">
        <v>90</v>
      </c>
      <c r="F1223">
        <v>97.736560377000004</v>
      </c>
      <c r="G1223">
        <v>10.059007763</v>
      </c>
      <c r="H1223">
        <v>22.025329888000002</v>
      </c>
    </row>
    <row r="1224" spans="1:8" x14ac:dyDescent="0.25">
      <c r="A1224" t="s">
        <v>77</v>
      </c>
      <c r="B1224" t="str">
        <f t="shared" si="38"/>
        <v>ISLE</v>
      </c>
      <c r="C1224">
        <v>2002</v>
      </c>
      <c r="D1224" t="str">
        <f t="shared" si="39"/>
        <v>ISLE:2002</v>
      </c>
      <c r="E1224">
        <v>90</v>
      </c>
      <c r="F1224">
        <v>74.227668996000006</v>
      </c>
      <c r="G1224">
        <v>9.6878737691999994</v>
      </c>
      <c r="H1224">
        <v>19.247329891</v>
      </c>
    </row>
    <row r="1225" spans="1:8" x14ac:dyDescent="0.25">
      <c r="A1225" t="s">
        <v>77</v>
      </c>
      <c r="B1225" t="str">
        <f t="shared" si="38"/>
        <v>ISLE</v>
      </c>
      <c r="C1225">
        <v>2003</v>
      </c>
      <c r="D1225" t="str">
        <f t="shared" si="39"/>
        <v>ISLE:2003</v>
      </c>
      <c r="E1225">
        <v>90</v>
      </c>
      <c r="F1225">
        <v>72.349812561999997</v>
      </c>
      <c r="G1225">
        <v>9.7760266867999999</v>
      </c>
      <c r="H1225">
        <v>18.958200002000002</v>
      </c>
    </row>
    <row r="1226" spans="1:8" x14ac:dyDescent="0.25">
      <c r="A1226" t="s">
        <v>77</v>
      </c>
      <c r="B1226" t="str">
        <f t="shared" si="38"/>
        <v>ISLE</v>
      </c>
      <c r="C1226">
        <v>2004</v>
      </c>
      <c r="D1226" t="str">
        <f t="shared" si="39"/>
        <v>ISLE:2004</v>
      </c>
      <c r="E1226">
        <v>90</v>
      </c>
      <c r="F1226">
        <v>71.992117454999999</v>
      </c>
      <c r="G1226">
        <v>9.7351541480999995</v>
      </c>
      <c r="H1226">
        <v>18.540138255999999</v>
      </c>
    </row>
    <row r="1227" spans="1:8" x14ac:dyDescent="0.25">
      <c r="A1227" t="s">
        <v>77</v>
      </c>
      <c r="B1227" t="str">
        <f t="shared" si="38"/>
        <v>ISLE</v>
      </c>
      <c r="C1227">
        <v>2005</v>
      </c>
      <c r="D1227" t="str">
        <f t="shared" si="39"/>
        <v>ISLE:2005</v>
      </c>
      <c r="E1227">
        <v>90</v>
      </c>
      <c r="F1227">
        <v>102.19829546</v>
      </c>
      <c r="G1227">
        <v>10.421915276</v>
      </c>
      <c r="H1227">
        <v>22.336648063999998</v>
      </c>
    </row>
    <row r="1228" spans="1:8" x14ac:dyDescent="0.25">
      <c r="A1228" t="s">
        <v>77</v>
      </c>
      <c r="B1228" t="str">
        <f t="shared" si="38"/>
        <v>ISLE</v>
      </c>
      <c r="C1228">
        <v>2006</v>
      </c>
      <c r="D1228" t="str">
        <f t="shared" si="39"/>
        <v>ISLE:2006</v>
      </c>
      <c r="E1228">
        <v>90</v>
      </c>
      <c r="F1228">
        <v>89.923446873000003</v>
      </c>
      <c r="G1228">
        <v>10.127337001000001</v>
      </c>
      <c r="H1228">
        <v>20.699982969000001</v>
      </c>
    </row>
    <row r="1229" spans="1:8" x14ac:dyDescent="0.25">
      <c r="A1229" t="s">
        <v>77</v>
      </c>
      <c r="B1229" t="str">
        <f t="shared" si="38"/>
        <v>ISLE</v>
      </c>
      <c r="C1229">
        <v>2007</v>
      </c>
      <c r="D1229" t="str">
        <f t="shared" si="39"/>
        <v>ISLE:2007</v>
      </c>
      <c r="E1229">
        <v>90</v>
      </c>
      <c r="F1229">
        <v>86.987572330999996</v>
      </c>
      <c r="G1229">
        <v>10.418150237000001</v>
      </c>
      <c r="H1229">
        <v>20.568180063</v>
      </c>
    </row>
    <row r="1230" spans="1:8" x14ac:dyDescent="0.25">
      <c r="A1230" t="s">
        <v>77</v>
      </c>
      <c r="B1230" t="str">
        <f t="shared" si="38"/>
        <v>ISLE</v>
      </c>
      <c r="C1230">
        <v>2008</v>
      </c>
      <c r="D1230" t="str">
        <f t="shared" si="39"/>
        <v>ISLE:2008</v>
      </c>
      <c r="E1230">
        <v>90</v>
      </c>
      <c r="F1230">
        <v>87.981526035000002</v>
      </c>
      <c r="G1230">
        <v>9.8777707084999999</v>
      </c>
      <c r="H1230">
        <v>20.309673724</v>
      </c>
    </row>
    <row r="1231" spans="1:8" x14ac:dyDescent="0.25">
      <c r="A1231" t="s">
        <v>77</v>
      </c>
      <c r="B1231" t="str">
        <f t="shared" si="38"/>
        <v>ISLE</v>
      </c>
      <c r="C1231">
        <v>2009</v>
      </c>
      <c r="D1231" t="str">
        <f t="shared" si="39"/>
        <v>ISLE:2009</v>
      </c>
      <c r="E1231">
        <v>90</v>
      </c>
      <c r="F1231">
        <v>79.965460066999995</v>
      </c>
      <c r="G1231">
        <v>10.489879888000001</v>
      </c>
      <c r="H1231">
        <v>20.11890206</v>
      </c>
    </row>
    <row r="1232" spans="1:8" x14ac:dyDescent="0.25">
      <c r="A1232" t="s">
        <v>77</v>
      </c>
      <c r="B1232" t="str">
        <f t="shared" si="38"/>
        <v>ISLE</v>
      </c>
      <c r="C1232">
        <v>2010</v>
      </c>
      <c r="D1232" t="str">
        <f t="shared" si="39"/>
        <v>ISLE:2010</v>
      </c>
      <c r="E1232">
        <v>90</v>
      </c>
      <c r="F1232">
        <v>64.571929209000004</v>
      </c>
      <c r="G1232">
        <v>9.7857111517999993</v>
      </c>
      <c r="H1232">
        <v>17.814468199</v>
      </c>
    </row>
    <row r="1233" spans="1:8" x14ac:dyDescent="0.25">
      <c r="A1233" t="s">
        <v>77</v>
      </c>
      <c r="B1233" t="str">
        <f t="shared" si="38"/>
        <v>ISLE</v>
      </c>
      <c r="C1233">
        <v>2011</v>
      </c>
      <c r="D1233" t="str">
        <f t="shared" si="39"/>
        <v>ISLE:2011</v>
      </c>
      <c r="E1233">
        <v>90</v>
      </c>
      <c r="F1233">
        <v>62.575230753</v>
      </c>
      <c r="G1233">
        <v>9.3958417977999993</v>
      </c>
      <c r="H1233">
        <v>17.555647034</v>
      </c>
    </row>
    <row r="1234" spans="1:8" x14ac:dyDescent="0.25">
      <c r="A1234" t="s">
        <v>77</v>
      </c>
      <c r="B1234" t="str">
        <f t="shared" si="38"/>
        <v>ISLE</v>
      </c>
      <c r="C1234">
        <v>2012</v>
      </c>
      <c r="D1234" t="str">
        <f t="shared" si="39"/>
        <v>ISLE:2012</v>
      </c>
      <c r="E1234">
        <v>90</v>
      </c>
      <c r="F1234">
        <v>55.945062989999997</v>
      </c>
      <c r="G1234">
        <v>9.0873055376000007</v>
      </c>
      <c r="H1234">
        <v>16.462047316</v>
      </c>
    </row>
    <row r="1235" spans="1:8" x14ac:dyDescent="0.25">
      <c r="A1235" t="s">
        <v>77</v>
      </c>
      <c r="B1235" t="str">
        <f t="shared" si="38"/>
        <v>ISLE</v>
      </c>
      <c r="C1235">
        <v>2013</v>
      </c>
      <c r="D1235" t="str">
        <f t="shared" si="39"/>
        <v>ISLE:2013</v>
      </c>
      <c r="E1235">
        <v>90</v>
      </c>
      <c r="F1235">
        <v>54.769084100999997</v>
      </c>
      <c r="G1235">
        <v>9.2348450592999995</v>
      </c>
      <c r="H1235">
        <v>16.215230673000001</v>
      </c>
    </row>
    <row r="1236" spans="1:8" x14ac:dyDescent="0.25">
      <c r="A1236" t="s">
        <v>77</v>
      </c>
      <c r="B1236" t="str">
        <f t="shared" si="38"/>
        <v>ISLE</v>
      </c>
      <c r="C1236">
        <v>2014</v>
      </c>
      <c r="D1236" t="str">
        <f t="shared" si="39"/>
        <v>ISLE:2014</v>
      </c>
      <c r="E1236">
        <v>90</v>
      </c>
      <c r="F1236">
        <v>67.230827808000001</v>
      </c>
      <c r="G1236">
        <v>9.5261118449000008</v>
      </c>
      <c r="H1236">
        <v>18.234304429000002</v>
      </c>
    </row>
    <row r="1237" spans="1:8" x14ac:dyDescent="0.25">
      <c r="A1237" t="s">
        <v>77</v>
      </c>
      <c r="B1237" t="str">
        <f t="shared" si="38"/>
        <v>ISLE</v>
      </c>
      <c r="C1237">
        <v>2015</v>
      </c>
      <c r="D1237" t="str">
        <f t="shared" si="39"/>
        <v>ISLE:2015</v>
      </c>
      <c r="E1237">
        <v>90</v>
      </c>
      <c r="F1237">
        <v>51.723650513000003</v>
      </c>
      <c r="G1237">
        <v>8.7955084033999995</v>
      </c>
      <c r="H1237">
        <v>15.630665189</v>
      </c>
    </row>
    <row r="1238" spans="1:8" x14ac:dyDescent="0.25">
      <c r="A1238" t="s">
        <v>77</v>
      </c>
      <c r="B1238" t="str">
        <f t="shared" si="38"/>
        <v>ISLE</v>
      </c>
      <c r="C1238">
        <v>2016</v>
      </c>
      <c r="D1238" t="str">
        <f t="shared" si="39"/>
        <v>ISLE:2016</v>
      </c>
      <c r="E1238">
        <v>90</v>
      </c>
      <c r="F1238">
        <v>42.766263985999998</v>
      </c>
      <c r="G1238">
        <v>8.4609068781999994</v>
      </c>
      <c r="H1238">
        <v>13.608656082</v>
      </c>
    </row>
    <row r="1239" spans="1:8" x14ac:dyDescent="0.25">
      <c r="A1239" t="s">
        <v>77</v>
      </c>
      <c r="B1239" t="str">
        <f t="shared" si="38"/>
        <v>ISLE</v>
      </c>
      <c r="C1239">
        <v>2017</v>
      </c>
      <c r="D1239" t="str">
        <f t="shared" si="39"/>
        <v>ISLE:2017</v>
      </c>
      <c r="E1239">
        <v>90</v>
      </c>
      <c r="F1239">
        <v>51.986249950000001</v>
      </c>
      <c r="G1239">
        <v>9.1016876312000008</v>
      </c>
      <c r="H1239">
        <v>15.453073162000001</v>
      </c>
    </row>
    <row r="1240" spans="1:8" x14ac:dyDescent="0.25">
      <c r="A1240" t="s">
        <v>365</v>
      </c>
      <c r="B1240" t="str">
        <f t="shared" si="38"/>
        <v>JARB</v>
      </c>
      <c r="C1240">
        <v>1992</v>
      </c>
      <c r="D1240" t="str">
        <f t="shared" si="39"/>
        <v>JARB:1992</v>
      </c>
      <c r="E1240">
        <v>90</v>
      </c>
      <c r="F1240">
        <v>28.409096448</v>
      </c>
      <c r="G1240">
        <v>5.8177234536000002</v>
      </c>
      <c r="H1240">
        <v>10.389708411999999</v>
      </c>
    </row>
    <row r="1241" spans="1:8" x14ac:dyDescent="0.25">
      <c r="A1241" t="s">
        <v>365</v>
      </c>
      <c r="B1241" t="str">
        <f t="shared" si="38"/>
        <v>JARB</v>
      </c>
      <c r="C1241">
        <v>1993</v>
      </c>
      <c r="D1241" t="str">
        <f t="shared" si="39"/>
        <v>JARB:1993</v>
      </c>
      <c r="E1241">
        <v>90</v>
      </c>
      <c r="F1241">
        <v>26.988120228</v>
      </c>
      <c r="G1241">
        <v>5.7393885375</v>
      </c>
      <c r="H1241">
        <v>9.8413688205999996</v>
      </c>
    </row>
    <row r="1242" spans="1:8" x14ac:dyDescent="0.25">
      <c r="A1242" t="s">
        <v>365</v>
      </c>
      <c r="B1242" t="str">
        <f t="shared" si="38"/>
        <v>JARB</v>
      </c>
      <c r="C1242">
        <v>1994</v>
      </c>
      <c r="D1242" t="str">
        <f t="shared" si="39"/>
        <v>JARB:1994</v>
      </c>
      <c r="E1242">
        <v>90</v>
      </c>
      <c r="F1242">
        <v>26.778524937</v>
      </c>
      <c r="G1242">
        <v>5.4974017731</v>
      </c>
      <c r="H1242">
        <v>9.7487665192000001</v>
      </c>
    </row>
    <row r="1243" spans="1:8" x14ac:dyDescent="0.25">
      <c r="A1243" t="s">
        <v>365</v>
      </c>
      <c r="B1243" t="str">
        <f t="shared" si="38"/>
        <v>JARB</v>
      </c>
      <c r="C1243">
        <v>1995</v>
      </c>
      <c r="D1243" t="str">
        <f t="shared" si="39"/>
        <v>JARB:1995</v>
      </c>
      <c r="E1243">
        <v>90</v>
      </c>
      <c r="F1243">
        <v>24.680305036</v>
      </c>
      <c r="G1243">
        <v>5.3340721307000001</v>
      </c>
      <c r="H1243">
        <v>8.7811745926999993</v>
      </c>
    </row>
    <row r="1244" spans="1:8" x14ac:dyDescent="0.25">
      <c r="A1244" t="s">
        <v>365</v>
      </c>
      <c r="B1244" t="str">
        <f t="shared" si="38"/>
        <v>JARB</v>
      </c>
      <c r="C1244">
        <v>1998</v>
      </c>
      <c r="D1244" t="str">
        <f t="shared" si="39"/>
        <v>JARB:1998</v>
      </c>
      <c r="E1244">
        <v>90</v>
      </c>
      <c r="F1244">
        <v>24.537146886999999</v>
      </c>
      <c r="G1244">
        <v>4.8214053909999999</v>
      </c>
      <c r="H1244">
        <v>8.7838874587000006</v>
      </c>
    </row>
    <row r="1245" spans="1:8" x14ac:dyDescent="0.25">
      <c r="A1245" t="s">
        <v>365</v>
      </c>
      <c r="B1245" t="str">
        <f t="shared" si="38"/>
        <v>JARB</v>
      </c>
      <c r="C1245">
        <v>1999</v>
      </c>
      <c r="D1245" t="str">
        <f t="shared" si="39"/>
        <v>JARB:1999</v>
      </c>
      <c r="E1245">
        <v>90</v>
      </c>
      <c r="F1245">
        <v>26.182778817999999</v>
      </c>
      <c r="G1245">
        <v>5.6349652279000004</v>
      </c>
      <c r="H1245">
        <v>9.5257578263999996</v>
      </c>
    </row>
    <row r="1246" spans="1:8" x14ac:dyDescent="0.25">
      <c r="A1246" t="s">
        <v>365</v>
      </c>
      <c r="B1246" t="str">
        <f t="shared" si="38"/>
        <v>JARB</v>
      </c>
      <c r="C1246">
        <v>2001</v>
      </c>
      <c r="D1246" t="str">
        <f t="shared" si="39"/>
        <v>JARB:2001</v>
      </c>
      <c r="E1246">
        <v>90</v>
      </c>
      <c r="F1246">
        <v>23.310025922000001</v>
      </c>
      <c r="G1246">
        <v>4.9724637857999996</v>
      </c>
      <c r="H1246">
        <v>8.3007945676000006</v>
      </c>
    </row>
    <row r="1247" spans="1:8" x14ac:dyDescent="0.25">
      <c r="A1247" t="s">
        <v>365</v>
      </c>
      <c r="B1247" t="str">
        <f t="shared" si="38"/>
        <v>JARB</v>
      </c>
      <c r="C1247">
        <v>2002</v>
      </c>
      <c r="D1247" t="str">
        <f t="shared" si="39"/>
        <v>JARB:2002</v>
      </c>
      <c r="E1247">
        <v>90</v>
      </c>
      <c r="F1247">
        <v>24.553654001000002</v>
      </c>
      <c r="G1247">
        <v>5.4964607048999996</v>
      </c>
      <c r="H1247">
        <v>8.7494716154999992</v>
      </c>
    </row>
    <row r="1248" spans="1:8" x14ac:dyDescent="0.25">
      <c r="A1248" t="s">
        <v>365</v>
      </c>
      <c r="B1248" t="str">
        <f t="shared" si="38"/>
        <v>JARB</v>
      </c>
      <c r="C1248">
        <v>2003</v>
      </c>
      <c r="D1248" t="str">
        <f t="shared" si="39"/>
        <v>JARB:2003</v>
      </c>
      <c r="E1248">
        <v>90</v>
      </c>
      <c r="F1248">
        <v>25.969110629999999</v>
      </c>
      <c r="G1248">
        <v>5.670491953</v>
      </c>
      <c r="H1248">
        <v>9.3625997309999995</v>
      </c>
    </row>
    <row r="1249" spans="1:8" x14ac:dyDescent="0.25">
      <c r="A1249" t="s">
        <v>365</v>
      </c>
      <c r="B1249" t="str">
        <f t="shared" si="38"/>
        <v>JARB</v>
      </c>
      <c r="C1249">
        <v>2004</v>
      </c>
      <c r="D1249" t="str">
        <f t="shared" si="39"/>
        <v>JARB:2004</v>
      </c>
      <c r="E1249">
        <v>90</v>
      </c>
      <c r="F1249">
        <v>24.079933827000001</v>
      </c>
      <c r="G1249">
        <v>5.1593392930000004</v>
      </c>
      <c r="H1249">
        <v>8.5265945828999996</v>
      </c>
    </row>
    <row r="1250" spans="1:8" x14ac:dyDescent="0.25">
      <c r="A1250" t="s">
        <v>365</v>
      </c>
      <c r="B1250" t="str">
        <f t="shared" si="38"/>
        <v>JARB</v>
      </c>
      <c r="C1250">
        <v>2005</v>
      </c>
      <c r="D1250" t="str">
        <f t="shared" si="39"/>
        <v>JARB:2005</v>
      </c>
      <c r="E1250">
        <v>90</v>
      </c>
      <c r="F1250">
        <v>25.813331390999998</v>
      </c>
      <c r="G1250">
        <v>5.2285167400999999</v>
      </c>
      <c r="H1250">
        <v>9.0406380000999995</v>
      </c>
    </row>
    <row r="1251" spans="1:8" x14ac:dyDescent="0.25">
      <c r="A1251" t="s">
        <v>365</v>
      </c>
      <c r="B1251" t="str">
        <f t="shared" si="38"/>
        <v>JARB</v>
      </c>
      <c r="C1251">
        <v>2006</v>
      </c>
      <c r="D1251" t="str">
        <f t="shared" si="39"/>
        <v>JARB:2006</v>
      </c>
      <c r="E1251">
        <v>90</v>
      </c>
      <c r="F1251">
        <v>25.451133087999999</v>
      </c>
      <c r="G1251">
        <v>5.4030474332000002</v>
      </c>
      <c r="H1251">
        <v>9.0777687557999993</v>
      </c>
    </row>
    <row r="1252" spans="1:8" x14ac:dyDescent="0.25">
      <c r="A1252" t="s">
        <v>365</v>
      </c>
      <c r="B1252" t="str">
        <f t="shared" si="38"/>
        <v>JARB</v>
      </c>
      <c r="C1252">
        <v>2007</v>
      </c>
      <c r="D1252" t="str">
        <f t="shared" si="39"/>
        <v>JARB:2007</v>
      </c>
      <c r="E1252">
        <v>90</v>
      </c>
      <c r="F1252">
        <v>25.383035987</v>
      </c>
      <c r="G1252">
        <v>5.1252335647000002</v>
      </c>
      <c r="H1252">
        <v>8.9050141429000007</v>
      </c>
    </row>
    <row r="1253" spans="1:8" x14ac:dyDescent="0.25">
      <c r="A1253" t="s">
        <v>365</v>
      </c>
      <c r="B1253" t="str">
        <f t="shared" si="38"/>
        <v>JARB</v>
      </c>
      <c r="C1253">
        <v>2008</v>
      </c>
      <c r="D1253" t="str">
        <f t="shared" si="39"/>
        <v>JARB:2008</v>
      </c>
      <c r="E1253">
        <v>90</v>
      </c>
      <c r="F1253">
        <v>23.734993252999999</v>
      </c>
      <c r="G1253">
        <v>5.4082656018000002</v>
      </c>
      <c r="H1253">
        <v>8.4982597502000008</v>
      </c>
    </row>
    <row r="1254" spans="1:8" x14ac:dyDescent="0.25">
      <c r="A1254" t="s">
        <v>365</v>
      </c>
      <c r="B1254" t="str">
        <f t="shared" si="38"/>
        <v>JARB</v>
      </c>
      <c r="C1254">
        <v>2009</v>
      </c>
      <c r="D1254" t="str">
        <f t="shared" si="39"/>
        <v>JARB:2009</v>
      </c>
      <c r="E1254">
        <v>90</v>
      </c>
      <c r="F1254">
        <v>21.74572367</v>
      </c>
      <c r="G1254">
        <v>4.8858188021000002</v>
      </c>
      <c r="H1254">
        <v>7.6098304032000001</v>
      </c>
    </row>
    <row r="1255" spans="1:8" x14ac:dyDescent="0.25">
      <c r="A1255" t="s">
        <v>365</v>
      </c>
      <c r="B1255" t="str">
        <f t="shared" si="38"/>
        <v>JARB</v>
      </c>
      <c r="C1255">
        <v>2010</v>
      </c>
      <c r="D1255" t="str">
        <f t="shared" si="39"/>
        <v>JARB:2010</v>
      </c>
      <c r="E1255">
        <v>90</v>
      </c>
      <c r="F1255">
        <v>21.708684391999999</v>
      </c>
      <c r="G1255">
        <v>4.9385547021000002</v>
      </c>
      <c r="H1255">
        <v>7.5873861012999999</v>
      </c>
    </row>
    <row r="1256" spans="1:8" x14ac:dyDescent="0.25">
      <c r="A1256" t="s">
        <v>365</v>
      </c>
      <c r="B1256" t="str">
        <f t="shared" si="38"/>
        <v>JARB</v>
      </c>
      <c r="C1256">
        <v>2011</v>
      </c>
      <c r="D1256" t="str">
        <f t="shared" si="39"/>
        <v>JARB:2011</v>
      </c>
      <c r="E1256">
        <v>90</v>
      </c>
      <c r="F1256">
        <v>21.438976475</v>
      </c>
      <c r="G1256">
        <v>4.3390819907999996</v>
      </c>
      <c r="H1256">
        <v>7.3407385938000003</v>
      </c>
    </row>
    <row r="1257" spans="1:8" x14ac:dyDescent="0.25">
      <c r="A1257" t="s">
        <v>365</v>
      </c>
      <c r="B1257" t="str">
        <f t="shared" si="38"/>
        <v>JARB</v>
      </c>
      <c r="C1257">
        <v>2012</v>
      </c>
      <c r="D1257" t="str">
        <f t="shared" si="39"/>
        <v>JARB:2012</v>
      </c>
      <c r="E1257">
        <v>90</v>
      </c>
      <c r="F1257">
        <v>23.579261269</v>
      </c>
      <c r="G1257">
        <v>5.2893472752999999</v>
      </c>
      <c r="H1257">
        <v>8.3657901452000001</v>
      </c>
    </row>
    <row r="1258" spans="1:8" x14ac:dyDescent="0.25">
      <c r="A1258" t="s">
        <v>365</v>
      </c>
      <c r="B1258" t="str">
        <f t="shared" si="38"/>
        <v>JARB</v>
      </c>
      <c r="C1258">
        <v>2013</v>
      </c>
      <c r="D1258" t="str">
        <f t="shared" si="39"/>
        <v>JARB:2013</v>
      </c>
      <c r="E1258">
        <v>90</v>
      </c>
      <c r="F1258">
        <v>22.013637917</v>
      </c>
      <c r="G1258">
        <v>5.0450814947999998</v>
      </c>
      <c r="H1258">
        <v>7.7398700916000003</v>
      </c>
    </row>
    <row r="1259" spans="1:8" x14ac:dyDescent="0.25">
      <c r="A1259" t="s">
        <v>365</v>
      </c>
      <c r="B1259" t="str">
        <f t="shared" si="38"/>
        <v>JARB</v>
      </c>
      <c r="C1259">
        <v>2014</v>
      </c>
      <c r="D1259" t="str">
        <f t="shared" si="39"/>
        <v>JARB:2014</v>
      </c>
      <c r="E1259">
        <v>90</v>
      </c>
      <c r="F1259">
        <v>21.672025141999999</v>
      </c>
      <c r="G1259">
        <v>4.8889091896999997</v>
      </c>
      <c r="H1259">
        <v>7.5726928727000002</v>
      </c>
    </row>
    <row r="1260" spans="1:8" x14ac:dyDescent="0.25">
      <c r="A1260" t="s">
        <v>365</v>
      </c>
      <c r="B1260" t="str">
        <f t="shared" si="38"/>
        <v>JARB</v>
      </c>
      <c r="C1260">
        <v>2015</v>
      </c>
      <c r="D1260" t="str">
        <f t="shared" si="39"/>
        <v>JARB:2015</v>
      </c>
      <c r="E1260">
        <v>90</v>
      </c>
      <c r="F1260">
        <v>22.254604659999998</v>
      </c>
      <c r="G1260">
        <v>5.1128697099</v>
      </c>
      <c r="H1260">
        <v>7.7737706980999999</v>
      </c>
    </row>
    <row r="1261" spans="1:8" x14ac:dyDescent="0.25">
      <c r="A1261" t="s">
        <v>365</v>
      </c>
      <c r="B1261" t="str">
        <f t="shared" si="38"/>
        <v>JARB</v>
      </c>
      <c r="C1261">
        <v>2016</v>
      </c>
      <c r="D1261" t="str">
        <f t="shared" si="39"/>
        <v>JARB:2016</v>
      </c>
      <c r="E1261">
        <v>90</v>
      </c>
      <c r="F1261">
        <v>21.832445516</v>
      </c>
      <c r="G1261">
        <v>5.4399962424000003</v>
      </c>
      <c r="H1261">
        <v>7.6524165478999997</v>
      </c>
    </row>
    <row r="1262" spans="1:8" x14ac:dyDescent="0.25">
      <c r="A1262" t="s">
        <v>365</v>
      </c>
      <c r="B1262" t="str">
        <f t="shared" si="38"/>
        <v>JARB</v>
      </c>
      <c r="C1262">
        <v>2017</v>
      </c>
      <c r="D1262" t="str">
        <f t="shared" si="39"/>
        <v>JARB:2017</v>
      </c>
      <c r="E1262">
        <v>90</v>
      </c>
      <c r="F1262">
        <v>24.113611386999999</v>
      </c>
      <c r="G1262">
        <v>5.8977395105000001</v>
      </c>
      <c r="H1262">
        <v>8.6193239279</v>
      </c>
    </row>
    <row r="1263" spans="1:8" x14ac:dyDescent="0.25">
      <c r="A1263" t="s">
        <v>81</v>
      </c>
      <c r="B1263" t="str">
        <f t="shared" si="38"/>
        <v>JARI</v>
      </c>
      <c r="C1263">
        <v>2001</v>
      </c>
      <c r="D1263" t="str">
        <f t="shared" si="39"/>
        <v>JARI:2001</v>
      </c>
      <c r="E1263">
        <v>90</v>
      </c>
      <c r="F1263">
        <v>178.55001229999999</v>
      </c>
      <c r="G1263">
        <v>9.9339481773999996</v>
      </c>
      <c r="H1263">
        <v>28.356976367000001</v>
      </c>
    </row>
    <row r="1264" spans="1:8" x14ac:dyDescent="0.25">
      <c r="A1264" t="s">
        <v>81</v>
      </c>
      <c r="B1264" t="str">
        <f t="shared" si="38"/>
        <v>JARI</v>
      </c>
      <c r="C1264">
        <v>2002</v>
      </c>
      <c r="D1264" t="str">
        <f t="shared" si="39"/>
        <v>JARI:2002</v>
      </c>
      <c r="E1264">
        <v>90</v>
      </c>
      <c r="F1264">
        <v>188.02086621000001</v>
      </c>
      <c r="G1264">
        <v>9.1270414127000006</v>
      </c>
      <c r="H1264">
        <v>28.914345952000001</v>
      </c>
    </row>
    <row r="1265" spans="1:8" x14ac:dyDescent="0.25">
      <c r="A1265" t="s">
        <v>81</v>
      </c>
      <c r="B1265" t="str">
        <f t="shared" si="38"/>
        <v>JARI</v>
      </c>
      <c r="C1265">
        <v>2003</v>
      </c>
      <c r="D1265" t="str">
        <f t="shared" si="39"/>
        <v>JARI:2003</v>
      </c>
      <c r="E1265">
        <v>90</v>
      </c>
      <c r="F1265">
        <v>165.16544250000001</v>
      </c>
      <c r="G1265">
        <v>9.4242852912000004</v>
      </c>
      <c r="H1265">
        <v>27.608841673000001</v>
      </c>
    </row>
    <row r="1266" spans="1:8" x14ac:dyDescent="0.25">
      <c r="A1266" t="s">
        <v>81</v>
      </c>
      <c r="B1266" t="str">
        <f t="shared" si="38"/>
        <v>JARI</v>
      </c>
      <c r="C1266">
        <v>2004</v>
      </c>
      <c r="D1266" t="str">
        <f t="shared" si="39"/>
        <v>JARI:2004</v>
      </c>
      <c r="E1266">
        <v>90</v>
      </c>
      <c r="F1266">
        <v>161.51362902</v>
      </c>
      <c r="G1266">
        <v>9.4742181574999993</v>
      </c>
      <c r="H1266">
        <v>27.445032129000001</v>
      </c>
    </row>
    <row r="1267" spans="1:8" x14ac:dyDescent="0.25">
      <c r="A1267" t="s">
        <v>81</v>
      </c>
      <c r="B1267" t="str">
        <f t="shared" si="38"/>
        <v>JARI</v>
      </c>
      <c r="C1267">
        <v>2005</v>
      </c>
      <c r="D1267" t="str">
        <f t="shared" si="39"/>
        <v>JARI:2005</v>
      </c>
      <c r="E1267">
        <v>90</v>
      </c>
      <c r="F1267">
        <v>216.04726145999999</v>
      </c>
      <c r="G1267">
        <v>9.6425705043000001</v>
      </c>
      <c r="H1267">
        <v>30.323419726000001</v>
      </c>
    </row>
    <row r="1268" spans="1:8" x14ac:dyDescent="0.25">
      <c r="A1268" t="s">
        <v>81</v>
      </c>
      <c r="B1268" t="str">
        <f t="shared" si="38"/>
        <v>JARI</v>
      </c>
      <c r="C1268">
        <v>2006</v>
      </c>
      <c r="D1268" t="str">
        <f t="shared" si="39"/>
        <v>JARI:2006</v>
      </c>
      <c r="E1268">
        <v>90</v>
      </c>
      <c r="F1268">
        <v>173.88611119000001</v>
      </c>
      <c r="G1268">
        <v>9.3519047074999992</v>
      </c>
      <c r="H1268">
        <v>28.212375915999999</v>
      </c>
    </row>
    <row r="1269" spans="1:8" x14ac:dyDescent="0.25">
      <c r="A1269" t="s">
        <v>81</v>
      </c>
      <c r="B1269" t="str">
        <f t="shared" si="38"/>
        <v>JARI</v>
      </c>
      <c r="C1269">
        <v>2007</v>
      </c>
      <c r="D1269" t="str">
        <f t="shared" si="39"/>
        <v>JARI:2007</v>
      </c>
      <c r="E1269">
        <v>90</v>
      </c>
      <c r="F1269">
        <v>165.23705591999999</v>
      </c>
      <c r="G1269">
        <v>9.4565820624000008</v>
      </c>
      <c r="H1269">
        <v>27.493659258000001</v>
      </c>
    </row>
    <row r="1270" spans="1:8" x14ac:dyDescent="0.25">
      <c r="A1270" t="s">
        <v>81</v>
      </c>
      <c r="B1270" t="str">
        <f t="shared" si="38"/>
        <v>JARI</v>
      </c>
      <c r="C1270">
        <v>2008</v>
      </c>
      <c r="D1270" t="str">
        <f t="shared" si="39"/>
        <v>JARI:2008</v>
      </c>
      <c r="E1270">
        <v>90</v>
      </c>
      <c r="F1270">
        <v>114.86227412</v>
      </c>
      <c r="G1270">
        <v>9.1314322417000007</v>
      </c>
      <c r="H1270">
        <v>24.013451054000001</v>
      </c>
    </row>
    <row r="1271" spans="1:8" x14ac:dyDescent="0.25">
      <c r="A1271" t="s">
        <v>81</v>
      </c>
      <c r="B1271" t="str">
        <f t="shared" si="38"/>
        <v>JARI</v>
      </c>
      <c r="C1271">
        <v>2009</v>
      </c>
      <c r="D1271" t="str">
        <f t="shared" si="39"/>
        <v>JARI:2009</v>
      </c>
      <c r="E1271">
        <v>90</v>
      </c>
      <c r="F1271">
        <v>94.153004394999996</v>
      </c>
      <c r="G1271">
        <v>8.7482109915000006</v>
      </c>
      <c r="H1271">
        <v>22.074738576000001</v>
      </c>
    </row>
    <row r="1272" spans="1:8" x14ac:dyDescent="0.25">
      <c r="A1272" t="s">
        <v>81</v>
      </c>
      <c r="B1272" t="str">
        <f t="shared" si="38"/>
        <v>JARI</v>
      </c>
      <c r="C1272">
        <v>2010</v>
      </c>
      <c r="D1272" t="str">
        <f t="shared" si="39"/>
        <v>JARI:2010</v>
      </c>
      <c r="E1272">
        <v>90</v>
      </c>
      <c r="F1272">
        <v>103.20145767</v>
      </c>
      <c r="G1272">
        <v>9.0520243245999996</v>
      </c>
      <c r="H1272">
        <v>23.119501876000001</v>
      </c>
    </row>
    <row r="1273" spans="1:8" x14ac:dyDescent="0.25">
      <c r="A1273" t="s">
        <v>81</v>
      </c>
      <c r="B1273" t="str">
        <f t="shared" si="38"/>
        <v>JARI</v>
      </c>
      <c r="C1273">
        <v>2011</v>
      </c>
      <c r="D1273" t="str">
        <f t="shared" si="39"/>
        <v>JARI:2011</v>
      </c>
      <c r="E1273">
        <v>90</v>
      </c>
      <c r="F1273">
        <v>103.64848805</v>
      </c>
      <c r="G1273">
        <v>9.0392074939999993</v>
      </c>
      <c r="H1273">
        <v>23.024023411000002</v>
      </c>
    </row>
    <row r="1274" spans="1:8" x14ac:dyDescent="0.25">
      <c r="A1274" t="s">
        <v>81</v>
      </c>
      <c r="B1274" t="str">
        <f t="shared" si="38"/>
        <v>JARI</v>
      </c>
      <c r="C1274">
        <v>2012</v>
      </c>
      <c r="D1274" t="str">
        <f t="shared" si="39"/>
        <v>JARI:2012</v>
      </c>
      <c r="E1274">
        <v>90</v>
      </c>
      <c r="F1274">
        <v>75.545319226000004</v>
      </c>
      <c r="G1274">
        <v>8.5609957731000002</v>
      </c>
      <c r="H1274">
        <v>20.027336373000001</v>
      </c>
    </row>
    <row r="1275" spans="1:8" x14ac:dyDescent="0.25">
      <c r="A1275" t="s">
        <v>81</v>
      </c>
      <c r="B1275" t="str">
        <f t="shared" si="38"/>
        <v>JARI</v>
      </c>
      <c r="C1275">
        <v>2013</v>
      </c>
      <c r="D1275" t="str">
        <f t="shared" si="39"/>
        <v>JARI:2013</v>
      </c>
      <c r="E1275">
        <v>90</v>
      </c>
      <c r="F1275">
        <v>65.965176662999994</v>
      </c>
      <c r="G1275">
        <v>7.8774337662000002</v>
      </c>
      <c r="H1275">
        <v>18.593564728</v>
      </c>
    </row>
    <row r="1276" spans="1:8" x14ac:dyDescent="0.25">
      <c r="A1276" t="s">
        <v>81</v>
      </c>
      <c r="B1276" t="str">
        <f t="shared" si="38"/>
        <v>JARI</v>
      </c>
      <c r="C1276">
        <v>2014</v>
      </c>
      <c r="D1276" t="str">
        <f t="shared" si="39"/>
        <v>JARI:2014</v>
      </c>
      <c r="E1276">
        <v>90</v>
      </c>
      <c r="F1276">
        <v>69.739424299000007</v>
      </c>
      <c r="G1276">
        <v>8.1604246140000001</v>
      </c>
      <c r="H1276">
        <v>19.142567561</v>
      </c>
    </row>
    <row r="1277" spans="1:8" x14ac:dyDescent="0.25">
      <c r="A1277" t="s">
        <v>81</v>
      </c>
      <c r="B1277" t="str">
        <f t="shared" si="38"/>
        <v>JARI</v>
      </c>
      <c r="C1277">
        <v>2015</v>
      </c>
      <c r="D1277" t="str">
        <f t="shared" si="39"/>
        <v>JARI:2015</v>
      </c>
      <c r="E1277">
        <v>90</v>
      </c>
      <c r="F1277">
        <v>64.569912036999995</v>
      </c>
      <c r="G1277">
        <v>8.7462241709999997</v>
      </c>
      <c r="H1277">
        <v>18.452755341</v>
      </c>
    </row>
    <row r="1278" spans="1:8" x14ac:dyDescent="0.25">
      <c r="A1278" t="s">
        <v>81</v>
      </c>
      <c r="B1278" t="str">
        <f t="shared" si="38"/>
        <v>JARI</v>
      </c>
      <c r="C1278">
        <v>2016</v>
      </c>
      <c r="D1278" t="str">
        <f t="shared" si="39"/>
        <v>JARI:2016</v>
      </c>
      <c r="E1278">
        <v>90</v>
      </c>
      <c r="F1278">
        <v>57.545607599999997</v>
      </c>
      <c r="G1278">
        <v>8.7056744460999997</v>
      </c>
      <c r="H1278">
        <v>17.280759654000001</v>
      </c>
    </row>
    <row r="1279" spans="1:8" x14ac:dyDescent="0.25">
      <c r="A1279" t="s">
        <v>81</v>
      </c>
      <c r="B1279" t="str">
        <f t="shared" si="38"/>
        <v>JARI</v>
      </c>
      <c r="C1279">
        <v>2017</v>
      </c>
      <c r="D1279" t="str">
        <f t="shared" si="39"/>
        <v>JARI:2017</v>
      </c>
      <c r="E1279">
        <v>90</v>
      </c>
      <c r="F1279">
        <v>57.041334616999997</v>
      </c>
      <c r="G1279">
        <v>9.2103988939000008</v>
      </c>
      <c r="H1279">
        <v>17.263276348000002</v>
      </c>
    </row>
    <row r="1280" spans="1:8" x14ac:dyDescent="0.25">
      <c r="A1280" t="s">
        <v>366</v>
      </c>
      <c r="B1280" t="str">
        <f t="shared" si="38"/>
        <v>JOSH</v>
      </c>
      <c r="C1280">
        <v>2001</v>
      </c>
      <c r="D1280" t="str">
        <f t="shared" si="39"/>
        <v>JOSH:2001</v>
      </c>
      <c r="E1280">
        <v>90</v>
      </c>
      <c r="F1280">
        <v>59.673961089000002</v>
      </c>
      <c r="G1280">
        <v>4.9886566052000001</v>
      </c>
      <c r="H1280">
        <v>17.022743459000001</v>
      </c>
    </row>
    <row r="1281" spans="1:8" x14ac:dyDescent="0.25">
      <c r="A1281" t="s">
        <v>366</v>
      </c>
      <c r="B1281" t="str">
        <f t="shared" si="38"/>
        <v>JOSH</v>
      </c>
      <c r="C1281">
        <v>2002</v>
      </c>
      <c r="D1281" t="str">
        <f t="shared" si="39"/>
        <v>JOSH:2002</v>
      </c>
      <c r="E1281">
        <v>90</v>
      </c>
      <c r="F1281">
        <v>69.649534521000007</v>
      </c>
      <c r="G1281">
        <v>5.2514382341000001</v>
      </c>
      <c r="H1281">
        <v>18.63086844</v>
      </c>
    </row>
    <row r="1282" spans="1:8" x14ac:dyDescent="0.25">
      <c r="A1282" t="s">
        <v>366</v>
      </c>
      <c r="B1282" t="str">
        <f t="shared" ref="B1282:B1345" si="40">LEFT(A1282,4)</f>
        <v>JOSH</v>
      </c>
      <c r="C1282">
        <v>2003</v>
      </c>
      <c r="D1282" t="str">
        <f t="shared" ref="D1282:D1345" si="41">CONCATENATE(B1282,":",C1282)</f>
        <v>JOSH:2003</v>
      </c>
      <c r="E1282">
        <v>90</v>
      </c>
      <c r="F1282">
        <v>60.246874503999997</v>
      </c>
      <c r="G1282">
        <v>4.7729213335000003</v>
      </c>
      <c r="H1282">
        <v>17.532709779000001</v>
      </c>
    </row>
    <row r="1283" spans="1:8" x14ac:dyDescent="0.25">
      <c r="A1283" t="s">
        <v>366</v>
      </c>
      <c r="B1283" t="str">
        <f t="shared" si="40"/>
        <v>JOSH</v>
      </c>
      <c r="C1283">
        <v>2004</v>
      </c>
      <c r="D1283" t="str">
        <f t="shared" si="41"/>
        <v>JOSH:2004</v>
      </c>
      <c r="E1283">
        <v>90</v>
      </c>
      <c r="F1283">
        <v>62.258771731000003</v>
      </c>
      <c r="G1283">
        <v>5.6555299464999997</v>
      </c>
      <c r="H1283">
        <v>17.778928893</v>
      </c>
    </row>
    <row r="1284" spans="1:8" x14ac:dyDescent="0.25">
      <c r="A1284" t="s">
        <v>366</v>
      </c>
      <c r="B1284" t="str">
        <f t="shared" si="40"/>
        <v>JOSH</v>
      </c>
      <c r="C1284">
        <v>2005</v>
      </c>
      <c r="D1284" t="str">
        <f t="shared" si="41"/>
        <v>JOSH:2005</v>
      </c>
      <c r="E1284">
        <v>90</v>
      </c>
      <c r="F1284">
        <v>63.967410092000001</v>
      </c>
      <c r="G1284">
        <v>5.9572224404999998</v>
      </c>
      <c r="H1284">
        <v>18.159956699999999</v>
      </c>
    </row>
    <row r="1285" spans="1:8" x14ac:dyDescent="0.25">
      <c r="A1285" t="s">
        <v>366</v>
      </c>
      <c r="B1285" t="str">
        <f t="shared" si="40"/>
        <v>JOSH</v>
      </c>
      <c r="C1285">
        <v>2006</v>
      </c>
      <c r="D1285" t="str">
        <f t="shared" si="41"/>
        <v>JOSH:2006</v>
      </c>
      <c r="E1285">
        <v>90</v>
      </c>
      <c r="F1285">
        <v>53.405341571000001</v>
      </c>
      <c r="G1285">
        <v>5.8605628041999998</v>
      </c>
      <c r="H1285">
        <v>16.470138284000001</v>
      </c>
    </row>
    <row r="1286" spans="1:8" x14ac:dyDescent="0.25">
      <c r="A1286" t="s">
        <v>366</v>
      </c>
      <c r="B1286" t="str">
        <f t="shared" si="40"/>
        <v>JOSH</v>
      </c>
      <c r="C1286">
        <v>2007</v>
      </c>
      <c r="D1286" t="str">
        <f t="shared" si="41"/>
        <v>JOSH:2007</v>
      </c>
      <c r="E1286">
        <v>90</v>
      </c>
      <c r="F1286">
        <v>52.068512581</v>
      </c>
      <c r="G1286">
        <v>5.7161137921999998</v>
      </c>
      <c r="H1286">
        <v>16.275367116999998</v>
      </c>
    </row>
    <row r="1287" spans="1:8" x14ac:dyDescent="0.25">
      <c r="A1287" t="s">
        <v>366</v>
      </c>
      <c r="B1287" t="str">
        <f t="shared" si="40"/>
        <v>JOSH</v>
      </c>
      <c r="C1287">
        <v>2008</v>
      </c>
      <c r="D1287" t="str">
        <f t="shared" si="41"/>
        <v>JOSH:2008</v>
      </c>
      <c r="E1287">
        <v>90</v>
      </c>
      <c r="F1287">
        <v>48.186594032000002</v>
      </c>
      <c r="G1287">
        <v>5.9479880583</v>
      </c>
      <c r="H1287">
        <v>15.527919768</v>
      </c>
    </row>
    <row r="1288" spans="1:8" x14ac:dyDescent="0.25">
      <c r="A1288" t="s">
        <v>366</v>
      </c>
      <c r="B1288" t="str">
        <f t="shared" si="40"/>
        <v>JOSH</v>
      </c>
      <c r="C1288">
        <v>2009</v>
      </c>
      <c r="D1288" t="str">
        <f t="shared" si="41"/>
        <v>JOSH:2009</v>
      </c>
      <c r="E1288">
        <v>90</v>
      </c>
      <c r="F1288">
        <v>45.945802635</v>
      </c>
      <c r="G1288">
        <v>5.8148669870000003</v>
      </c>
      <c r="H1288">
        <v>15.066494672999999</v>
      </c>
    </row>
    <row r="1289" spans="1:8" x14ac:dyDescent="0.25">
      <c r="A1289" t="s">
        <v>366</v>
      </c>
      <c r="B1289" t="str">
        <f t="shared" si="40"/>
        <v>JOSH</v>
      </c>
      <c r="C1289">
        <v>2010</v>
      </c>
      <c r="D1289" t="str">
        <f t="shared" si="41"/>
        <v>JOSH:2010</v>
      </c>
      <c r="E1289">
        <v>90</v>
      </c>
      <c r="F1289">
        <v>39.459189795999997</v>
      </c>
      <c r="G1289">
        <v>5.3958647665999999</v>
      </c>
      <c r="H1289">
        <v>13.55878092</v>
      </c>
    </row>
    <row r="1290" spans="1:8" x14ac:dyDescent="0.25">
      <c r="A1290" t="s">
        <v>366</v>
      </c>
      <c r="B1290" t="str">
        <f t="shared" si="40"/>
        <v>JOSH</v>
      </c>
      <c r="C1290">
        <v>2011</v>
      </c>
      <c r="D1290" t="str">
        <f t="shared" si="41"/>
        <v>JOSH:2011</v>
      </c>
      <c r="E1290">
        <v>90</v>
      </c>
      <c r="F1290">
        <v>37.483786805000001</v>
      </c>
      <c r="G1290">
        <v>5.8222444001999998</v>
      </c>
      <c r="H1290">
        <v>12.972514783999999</v>
      </c>
    </row>
    <row r="1291" spans="1:8" x14ac:dyDescent="0.25">
      <c r="A1291" t="s">
        <v>366</v>
      </c>
      <c r="B1291" t="str">
        <f t="shared" si="40"/>
        <v>JOSH</v>
      </c>
      <c r="C1291">
        <v>2012</v>
      </c>
      <c r="D1291" t="str">
        <f t="shared" si="41"/>
        <v>JOSH:2012</v>
      </c>
      <c r="E1291">
        <v>90</v>
      </c>
      <c r="F1291">
        <v>38.996781124000002</v>
      </c>
      <c r="G1291">
        <v>5.5938205623000004</v>
      </c>
      <c r="H1291">
        <v>13.483177100000001</v>
      </c>
    </row>
    <row r="1292" spans="1:8" x14ac:dyDescent="0.25">
      <c r="A1292" t="s">
        <v>366</v>
      </c>
      <c r="B1292" t="str">
        <f t="shared" si="40"/>
        <v>JOSH</v>
      </c>
      <c r="C1292">
        <v>2013</v>
      </c>
      <c r="D1292" t="str">
        <f t="shared" si="41"/>
        <v>JOSH:2013</v>
      </c>
      <c r="E1292">
        <v>90</v>
      </c>
      <c r="F1292">
        <v>36.821190235000003</v>
      </c>
      <c r="G1292">
        <v>5.9806530364999997</v>
      </c>
      <c r="H1292">
        <v>12.960095019000001</v>
      </c>
    </row>
    <row r="1293" spans="1:8" x14ac:dyDescent="0.25">
      <c r="A1293" t="s">
        <v>366</v>
      </c>
      <c r="B1293" t="str">
        <f t="shared" si="40"/>
        <v>JOSH</v>
      </c>
      <c r="C1293">
        <v>2014</v>
      </c>
      <c r="D1293" t="str">
        <f t="shared" si="41"/>
        <v>JOSH:2014</v>
      </c>
      <c r="E1293">
        <v>90</v>
      </c>
      <c r="F1293">
        <v>40.613538994999999</v>
      </c>
      <c r="G1293">
        <v>6.1036542029999996</v>
      </c>
      <c r="H1293">
        <v>13.814390098000001</v>
      </c>
    </row>
    <row r="1294" spans="1:8" x14ac:dyDescent="0.25">
      <c r="A1294" t="s">
        <v>366</v>
      </c>
      <c r="B1294" t="str">
        <f t="shared" si="40"/>
        <v>JOSH</v>
      </c>
      <c r="C1294">
        <v>2015</v>
      </c>
      <c r="D1294" t="str">
        <f t="shared" si="41"/>
        <v>JOSH:2015</v>
      </c>
      <c r="E1294">
        <v>90</v>
      </c>
      <c r="F1294">
        <v>34.280424314999998</v>
      </c>
      <c r="G1294">
        <v>5.6460098873</v>
      </c>
      <c r="H1294">
        <v>12.223240563999999</v>
      </c>
    </row>
    <row r="1295" spans="1:8" x14ac:dyDescent="0.25">
      <c r="A1295" t="s">
        <v>366</v>
      </c>
      <c r="B1295" t="str">
        <f t="shared" si="40"/>
        <v>JOSH</v>
      </c>
      <c r="C1295">
        <v>2016</v>
      </c>
      <c r="D1295" t="str">
        <f t="shared" si="41"/>
        <v>JOSH:2016</v>
      </c>
      <c r="E1295">
        <v>90</v>
      </c>
      <c r="F1295">
        <v>38.347735716999999</v>
      </c>
      <c r="G1295">
        <v>5.8365591872999998</v>
      </c>
      <c r="H1295">
        <v>13.280598654</v>
      </c>
    </row>
    <row r="1296" spans="1:8" x14ac:dyDescent="0.25">
      <c r="A1296" t="s">
        <v>366</v>
      </c>
      <c r="B1296" t="str">
        <f t="shared" si="40"/>
        <v>JOSH</v>
      </c>
      <c r="C1296">
        <v>2017</v>
      </c>
      <c r="D1296" t="str">
        <f t="shared" si="41"/>
        <v>JOSH:2017</v>
      </c>
      <c r="E1296">
        <v>90</v>
      </c>
      <c r="F1296">
        <v>35.311809377000003</v>
      </c>
      <c r="G1296">
        <v>5.7281281389999998</v>
      </c>
      <c r="H1296">
        <v>12.496621757</v>
      </c>
    </row>
    <row r="1297" spans="1:8" x14ac:dyDescent="0.25">
      <c r="A1297" t="s">
        <v>367</v>
      </c>
      <c r="B1297" t="str">
        <f t="shared" si="40"/>
        <v>KAIS</v>
      </c>
      <c r="C1297">
        <v>2002</v>
      </c>
      <c r="D1297" t="str">
        <f t="shared" si="41"/>
        <v>KAIS:2002</v>
      </c>
      <c r="E1297">
        <v>90</v>
      </c>
      <c r="F1297">
        <v>40.137297142000001</v>
      </c>
      <c r="G1297">
        <v>5.4528081694999999</v>
      </c>
      <c r="H1297">
        <v>13.543272001</v>
      </c>
    </row>
    <row r="1298" spans="1:8" x14ac:dyDescent="0.25">
      <c r="A1298" t="s">
        <v>367</v>
      </c>
      <c r="B1298" t="str">
        <f t="shared" si="40"/>
        <v>KAIS</v>
      </c>
      <c r="C1298">
        <v>2003</v>
      </c>
      <c r="D1298" t="str">
        <f t="shared" si="41"/>
        <v>KAIS:2003</v>
      </c>
      <c r="E1298">
        <v>90</v>
      </c>
      <c r="F1298">
        <v>34.682937357</v>
      </c>
      <c r="G1298">
        <v>5.2059958525000001</v>
      </c>
      <c r="H1298">
        <v>12.176244442</v>
      </c>
    </row>
    <row r="1299" spans="1:8" x14ac:dyDescent="0.25">
      <c r="A1299" t="s">
        <v>367</v>
      </c>
      <c r="B1299" t="str">
        <f t="shared" si="40"/>
        <v>KAIS</v>
      </c>
      <c r="C1299">
        <v>2004</v>
      </c>
      <c r="D1299" t="str">
        <f t="shared" si="41"/>
        <v>KAIS:2004</v>
      </c>
      <c r="E1299">
        <v>90</v>
      </c>
      <c r="F1299">
        <v>37.866351880000003</v>
      </c>
      <c r="G1299">
        <v>5.3245641129000001</v>
      </c>
      <c r="H1299">
        <v>12.949468201</v>
      </c>
    </row>
    <row r="1300" spans="1:8" x14ac:dyDescent="0.25">
      <c r="A1300" t="s">
        <v>367</v>
      </c>
      <c r="B1300" t="str">
        <f t="shared" si="40"/>
        <v>KAIS</v>
      </c>
      <c r="C1300">
        <v>2005</v>
      </c>
      <c r="D1300" t="str">
        <f t="shared" si="41"/>
        <v>KAIS:2005</v>
      </c>
      <c r="E1300">
        <v>90</v>
      </c>
      <c r="F1300">
        <v>38.486444044000002</v>
      </c>
      <c r="G1300">
        <v>5.6161683420999999</v>
      </c>
      <c r="H1300">
        <v>13.274360409</v>
      </c>
    </row>
    <row r="1301" spans="1:8" x14ac:dyDescent="0.25">
      <c r="A1301" t="s">
        <v>367</v>
      </c>
      <c r="B1301" t="str">
        <f t="shared" si="40"/>
        <v>KAIS</v>
      </c>
      <c r="C1301">
        <v>2007</v>
      </c>
      <c r="D1301" t="str">
        <f t="shared" si="41"/>
        <v>KAIS:2007</v>
      </c>
      <c r="E1301">
        <v>90</v>
      </c>
      <c r="F1301">
        <v>42.166504369000002</v>
      </c>
      <c r="G1301">
        <v>6.1494808977000002</v>
      </c>
      <c r="H1301">
        <v>14.012503038</v>
      </c>
    </row>
    <row r="1302" spans="1:8" x14ac:dyDescent="0.25">
      <c r="A1302" t="s">
        <v>367</v>
      </c>
      <c r="B1302" t="str">
        <f t="shared" si="40"/>
        <v>KAIS</v>
      </c>
      <c r="C1302">
        <v>2008</v>
      </c>
      <c r="D1302" t="str">
        <f t="shared" si="41"/>
        <v>KAIS:2008</v>
      </c>
      <c r="E1302">
        <v>90</v>
      </c>
      <c r="F1302">
        <v>34.22969887</v>
      </c>
      <c r="G1302">
        <v>5.2137102893999998</v>
      </c>
      <c r="H1302">
        <v>12.111510647999999</v>
      </c>
    </row>
    <row r="1303" spans="1:8" x14ac:dyDescent="0.25">
      <c r="A1303" t="s">
        <v>367</v>
      </c>
      <c r="B1303" t="str">
        <f t="shared" si="40"/>
        <v>KAIS</v>
      </c>
      <c r="C1303">
        <v>2009</v>
      </c>
      <c r="D1303" t="str">
        <f t="shared" si="41"/>
        <v>KAIS:2009</v>
      </c>
      <c r="E1303">
        <v>90</v>
      </c>
      <c r="F1303">
        <v>33.594252398000002</v>
      </c>
      <c r="G1303">
        <v>5.2960191059000001</v>
      </c>
      <c r="H1303">
        <v>11.800040359</v>
      </c>
    </row>
    <row r="1304" spans="1:8" x14ac:dyDescent="0.25">
      <c r="A1304" t="s">
        <v>367</v>
      </c>
      <c r="B1304" t="str">
        <f t="shared" si="40"/>
        <v>KAIS</v>
      </c>
      <c r="C1304">
        <v>2010</v>
      </c>
      <c r="D1304" t="str">
        <f t="shared" si="41"/>
        <v>KAIS:2010</v>
      </c>
      <c r="E1304">
        <v>90</v>
      </c>
      <c r="F1304">
        <v>31.315133738</v>
      </c>
      <c r="G1304">
        <v>5.7544757433999996</v>
      </c>
      <c r="H1304">
        <v>11.141065795999999</v>
      </c>
    </row>
    <row r="1305" spans="1:8" x14ac:dyDescent="0.25">
      <c r="A1305" t="s">
        <v>367</v>
      </c>
      <c r="B1305" t="str">
        <f t="shared" si="40"/>
        <v>KAIS</v>
      </c>
      <c r="C1305">
        <v>2011</v>
      </c>
      <c r="D1305" t="str">
        <f t="shared" si="41"/>
        <v>KAIS:2011</v>
      </c>
      <c r="E1305">
        <v>90</v>
      </c>
      <c r="F1305">
        <v>32.737393181000002</v>
      </c>
      <c r="G1305">
        <v>5.9915091156000004</v>
      </c>
      <c r="H1305">
        <v>11.625872792999999</v>
      </c>
    </row>
    <row r="1306" spans="1:8" x14ac:dyDescent="0.25">
      <c r="A1306" t="s">
        <v>367</v>
      </c>
      <c r="B1306" t="str">
        <f t="shared" si="40"/>
        <v>KAIS</v>
      </c>
      <c r="C1306">
        <v>2012</v>
      </c>
      <c r="D1306" t="str">
        <f t="shared" si="41"/>
        <v>KAIS:2012</v>
      </c>
      <c r="E1306">
        <v>90</v>
      </c>
      <c r="F1306">
        <v>33.087343738000001</v>
      </c>
      <c r="G1306">
        <v>5.9378900276</v>
      </c>
      <c r="H1306">
        <v>11.831122634</v>
      </c>
    </row>
    <row r="1307" spans="1:8" x14ac:dyDescent="0.25">
      <c r="A1307" t="s">
        <v>367</v>
      </c>
      <c r="B1307" t="str">
        <f t="shared" si="40"/>
        <v>KAIS</v>
      </c>
      <c r="C1307">
        <v>2013</v>
      </c>
      <c r="D1307" t="str">
        <f t="shared" si="41"/>
        <v>KAIS:2013</v>
      </c>
      <c r="E1307">
        <v>90</v>
      </c>
      <c r="F1307">
        <v>34.512257423999998</v>
      </c>
      <c r="G1307">
        <v>5.3921179182000003</v>
      </c>
      <c r="H1307">
        <v>12.050262675000001</v>
      </c>
    </row>
    <row r="1308" spans="1:8" x14ac:dyDescent="0.25">
      <c r="A1308" t="s">
        <v>367</v>
      </c>
      <c r="B1308" t="str">
        <f t="shared" si="40"/>
        <v>KAIS</v>
      </c>
      <c r="C1308">
        <v>2014</v>
      </c>
      <c r="D1308" t="str">
        <f t="shared" si="41"/>
        <v>KAIS:2014</v>
      </c>
      <c r="E1308">
        <v>90</v>
      </c>
      <c r="F1308">
        <v>31.820138878000002</v>
      </c>
      <c r="G1308">
        <v>5.6012586188000002</v>
      </c>
      <c r="H1308">
        <v>11.31861254</v>
      </c>
    </row>
    <row r="1309" spans="1:8" x14ac:dyDescent="0.25">
      <c r="A1309" t="s">
        <v>367</v>
      </c>
      <c r="B1309" t="str">
        <f t="shared" si="40"/>
        <v>KAIS</v>
      </c>
      <c r="C1309">
        <v>2015</v>
      </c>
      <c r="D1309" t="str">
        <f t="shared" si="41"/>
        <v>KAIS:2015</v>
      </c>
      <c r="E1309">
        <v>90</v>
      </c>
      <c r="F1309">
        <v>32.371663636000001</v>
      </c>
      <c r="G1309">
        <v>5.1352331714000004</v>
      </c>
      <c r="H1309">
        <v>11.636421207</v>
      </c>
    </row>
    <row r="1310" spans="1:8" x14ac:dyDescent="0.25">
      <c r="A1310" t="s">
        <v>367</v>
      </c>
      <c r="B1310" t="str">
        <f t="shared" si="40"/>
        <v>KAIS</v>
      </c>
      <c r="C1310">
        <v>2016</v>
      </c>
      <c r="D1310" t="str">
        <f t="shared" si="41"/>
        <v>KAIS:2016</v>
      </c>
      <c r="E1310">
        <v>90</v>
      </c>
      <c r="F1310">
        <v>28.909499870000001</v>
      </c>
      <c r="G1310">
        <v>4.8675723049000004</v>
      </c>
      <c r="H1310">
        <v>10.305835509</v>
      </c>
    </row>
    <row r="1311" spans="1:8" x14ac:dyDescent="0.25">
      <c r="A1311" t="s">
        <v>367</v>
      </c>
      <c r="B1311" t="str">
        <f t="shared" si="40"/>
        <v>KAIS</v>
      </c>
      <c r="C1311">
        <v>2017</v>
      </c>
      <c r="D1311" t="str">
        <f t="shared" si="41"/>
        <v>KAIS:2017</v>
      </c>
      <c r="E1311">
        <v>90</v>
      </c>
      <c r="F1311">
        <v>30.533056027000001</v>
      </c>
      <c r="G1311">
        <v>4.8665897434999996</v>
      </c>
      <c r="H1311">
        <v>10.874203139</v>
      </c>
    </row>
    <row r="1312" spans="1:8" x14ac:dyDescent="0.25">
      <c r="A1312" t="s">
        <v>368</v>
      </c>
      <c r="B1312" t="str">
        <f t="shared" si="40"/>
        <v>KALM</v>
      </c>
      <c r="C1312">
        <v>2001</v>
      </c>
      <c r="D1312" t="str">
        <f t="shared" si="41"/>
        <v>KALM:2001</v>
      </c>
      <c r="E1312">
        <v>90</v>
      </c>
      <c r="F1312">
        <v>37.499432227</v>
      </c>
      <c r="G1312">
        <v>6.9385710512000003</v>
      </c>
      <c r="H1312">
        <v>13.041219967</v>
      </c>
    </row>
    <row r="1313" spans="1:8" x14ac:dyDescent="0.25">
      <c r="A1313" t="s">
        <v>368</v>
      </c>
      <c r="B1313" t="str">
        <f t="shared" si="40"/>
        <v>KALM</v>
      </c>
      <c r="C1313">
        <v>2002</v>
      </c>
      <c r="D1313" t="str">
        <f t="shared" si="41"/>
        <v>KALM:2002</v>
      </c>
      <c r="E1313">
        <v>90</v>
      </c>
      <c r="F1313">
        <v>37.235445794</v>
      </c>
      <c r="G1313">
        <v>7.0621593780999996</v>
      </c>
      <c r="H1313">
        <v>13.0336631</v>
      </c>
    </row>
    <row r="1314" spans="1:8" x14ac:dyDescent="0.25">
      <c r="A1314" t="s">
        <v>368</v>
      </c>
      <c r="B1314" t="str">
        <f t="shared" si="40"/>
        <v>KALM</v>
      </c>
      <c r="C1314">
        <v>2003</v>
      </c>
      <c r="D1314" t="str">
        <f t="shared" si="41"/>
        <v>KALM:2003</v>
      </c>
      <c r="E1314">
        <v>90</v>
      </c>
      <c r="F1314">
        <v>39.287799188000001</v>
      </c>
      <c r="G1314">
        <v>7.4788544632000002</v>
      </c>
      <c r="H1314">
        <v>13.54609278</v>
      </c>
    </row>
    <row r="1315" spans="1:8" x14ac:dyDescent="0.25">
      <c r="A1315" t="s">
        <v>368</v>
      </c>
      <c r="B1315" t="str">
        <f t="shared" si="40"/>
        <v>KALM</v>
      </c>
      <c r="C1315">
        <v>2004</v>
      </c>
      <c r="D1315" t="str">
        <f t="shared" si="41"/>
        <v>KALM:2004</v>
      </c>
      <c r="E1315">
        <v>90</v>
      </c>
      <c r="F1315">
        <v>40.403875233999997</v>
      </c>
      <c r="G1315">
        <v>7.4952564937000004</v>
      </c>
      <c r="H1315">
        <v>13.776572109</v>
      </c>
    </row>
    <row r="1316" spans="1:8" x14ac:dyDescent="0.25">
      <c r="A1316" t="s">
        <v>368</v>
      </c>
      <c r="B1316" t="str">
        <f t="shared" si="40"/>
        <v>KALM</v>
      </c>
      <c r="C1316">
        <v>2005</v>
      </c>
      <c r="D1316" t="str">
        <f t="shared" si="41"/>
        <v>KALM:2005</v>
      </c>
      <c r="E1316">
        <v>90</v>
      </c>
      <c r="F1316">
        <v>40.316431797</v>
      </c>
      <c r="G1316">
        <v>7.2473513374999996</v>
      </c>
      <c r="H1316">
        <v>13.794512192999999</v>
      </c>
    </row>
    <row r="1317" spans="1:8" x14ac:dyDescent="0.25">
      <c r="A1317" t="s">
        <v>368</v>
      </c>
      <c r="B1317" t="str">
        <f t="shared" si="40"/>
        <v>KALM</v>
      </c>
      <c r="C1317">
        <v>2006</v>
      </c>
      <c r="D1317" t="str">
        <f t="shared" si="41"/>
        <v>KALM:2006</v>
      </c>
      <c r="E1317">
        <v>90</v>
      </c>
      <c r="F1317">
        <v>42.239985310000002</v>
      </c>
      <c r="G1317">
        <v>8.2799064526000006</v>
      </c>
      <c r="H1317">
        <v>14.176166027000001</v>
      </c>
    </row>
    <row r="1318" spans="1:8" x14ac:dyDescent="0.25">
      <c r="A1318" t="s">
        <v>368</v>
      </c>
      <c r="B1318" t="str">
        <f t="shared" si="40"/>
        <v>KALM</v>
      </c>
      <c r="C1318">
        <v>2007</v>
      </c>
      <c r="D1318" t="str">
        <f t="shared" si="41"/>
        <v>KALM:2007</v>
      </c>
      <c r="E1318">
        <v>90</v>
      </c>
      <c r="F1318">
        <v>38.495613106999997</v>
      </c>
      <c r="G1318">
        <v>7.8761007524000002</v>
      </c>
      <c r="H1318">
        <v>13.242045152999999</v>
      </c>
    </row>
    <row r="1319" spans="1:8" x14ac:dyDescent="0.25">
      <c r="A1319" t="s">
        <v>368</v>
      </c>
      <c r="B1319" t="str">
        <f t="shared" si="40"/>
        <v>KALM</v>
      </c>
      <c r="C1319">
        <v>2008</v>
      </c>
      <c r="D1319" t="str">
        <f t="shared" si="41"/>
        <v>KALM:2008</v>
      </c>
      <c r="E1319">
        <v>90</v>
      </c>
      <c r="F1319">
        <v>36.253550181999998</v>
      </c>
      <c r="G1319">
        <v>7.1716424947000004</v>
      </c>
      <c r="H1319">
        <v>12.726596618</v>
      </c>
    </row>
    <row r="1320" spans="1:8" x14ac:dyDescent="0.25">
      <c r="A1320" t="s">
        <v>368</v>
      </c>
      <c r="B1320" t="str">
        <f t="shared" si="40"/>
        <v>KALM</v>
      </c>
      <c r="C1320">
        <v>2009</v>
      </c>
      <c r="D1320" t="str">
        <f t="shared" si="41"/>
        <v>KALM:2009</v>
      </c>
      <c r="E1320">
        <v>90</v>
      </c>
      <c r="F1320">
        <v>40.545138557000001</v>
      </c>
      <c r="G1320">
        <v>7.9948063288000002</v>
      </c>
      <c r="H1320">
        <v>13.799011601</v>
      </c>
    </row>
    <row r="1321" spans="1:8" x14ac:dyDescent="0.25">
      <c r="A1321" t="s">
        <v>368</v>
      </c>
      <c r="B1321" t="str">
        <f t="shared" si="40"/>
        <v>KALM</v>
      </c>
      <c r="C1321">
        <v>2010</v>
      </c>
      <c r="D1321" t="str">
        <f t="shared" si="41"/>
        <v>KALM:2010</v>
      </c>
      <c r="E1321">
        <v>90</v>
      </c>
      <c r="F1321">
        <v>37.477854604999997</v>
      </c>
      <c r="G1321">
        <v>8.0935592619999994</v>
      </c>
      <c r="H1321">
        <v>12.916355579999999</v>
      </c>
    </row>
    <row r="1322" spans="1:8" x14ac:dyDescent="0.25">
      <c r="A1322" t="s">
        <v>368</v>
      </c>
      <c r="B1322" t="str">
        <f t="shared" si="40"/>
        <v>KALM</v>
      </c>
      <c r="C1322">
        <v>2011</v>
      </c>
      <c r="D1322" t="str">
        <f t="shared" si="41"/>
        <v>KALM:2011</v>
      </c>
      <c r="E1322">
        <v>90</v>
      </c>
      <c r="F1322">
        <v>33.686449865999997</v>
      </c>
      <c r="G1322">
        <v>6.9972540451</v>
      </c>
      <c r="H1322">
        <v>12.019205768000001</v>
      </c>
    </row>
    <row r="1323" spans="1:8" x14ac:dyDescent="0.25">
      <c r="A1323" t="s">
        <v>368</v>
      </c>
      <c r="B1323" t="str">
        <f t="shared" si="40"/>
        <v>KALM</v>
      </c>
      <c r="C1323">
        <v>2012</v>
      </c>
      <c r="D1323" t="str">
        <f t="shared" si="41"/>
        <v>KALM:2012</v>
      </c>
      <c r="E1323">
        <v>90</v>
      </c>
      <c r="F1323">
        <v>35.429811497000003</v>
      </c>
      <c r="G1323">
        <v>7.8522528970999996</v>
      </c>
      <c r="H1323">
        <v>12.404952207999999</v>
      </c>
    </row>
    <row r="1324" spans="1:8" x14ac:dyDescent="0.25">
      <c r="A1324" t="s">
        <v>368</v>
      </c>
      <c r="B1324" t="str">
        <f t="shared" si="40"/>
        <v>KALM</v>
      </c>
      <c r="C1324">
        <v>2013</v>
      </c>
      <c r="D1324" t="str">
        <f t="shared" si="41"/>
        <v>KALM:2013</v>
      </c>
      <c r="E1324">
        <v>90</v>
      </c>
      <c r="F1324">
        <v>33.725913865999999</v>
      </c>
      <c r="G1324">
        <v>6.9246242597999998</v>
      </c>
      <c r="H1324">
        <v>11.975090546000001</v>
      </c>
    </row>
    <row r="1325" spans="1:8" x14ac:dyDescent="0.25">
      <c r="A1325" t="s">
        <v>368</v>
      </c>
      <c r="B1325" t="str">
        <f t="shared" si="40"/>
        <v>KALM</v>
      </c>
      <c r="C1325">
        <v>2014</v>
      </c>
      <c r="D1325" t="str">
        <f t="shared" si="41"/>
        <v>KALM:2014</v>
      </c>
      <c r="E1325">
        <v>90</v>
      </c>
      <c r="F1325">
        <v>33.365892152999997</v>
      </c>
      <c r="G1325">
        <v>7.4548930077</v>
      </c>
      <c r="H1325">
        <v>11.933856505</v>
      </c>
    </row>
    <row r="1326" spans="1:8" x14ac:dyDescent="0.25">
      <c r="A1326" t="s">
        <v>368</v>
      </c>
      <c r="B1326" t="str">
        <f t="shared" si="40"/>
        <v>KALM</v>
      </c>
      <c r="C1326">
        <v>2015</v>
      </c>
      <c r="D1326" t="str">
        <f t="shared" si="41"/>
        <v>KALM:2015</v>
      </c>
      <c r="E1326">
        <v>90</v>
      </c>
      <c r="F1326">
        <v>32.989674065999999</v>
      </c>
      <c r="G1326">
        <v>7.0470468356999998</v>
      </c>
      <c r="H1326">
        <v>11.831527377</v>
      </c>
    </row>
    <row r="1327" spans="1:8" x14ac:dyDescent="0.25">
      <c r="A1327" t="s">
        <v>368</v>
      </c>
      <c r="B1327" t="str">
        <f t="shared" si="40"/>
        <v>KALM</v>
      </c>
      <c r="C1327">
        <v>2016</v>
      </c>
      <c r="D1327" t="str">
        <f t="shared" si="41"/>
        <v>KALM:2016</v>
      </c>
      <c r="E1327">
        <v>90</v>
      </c>
      <c r="F1327">
        <v>35.410360533999999</v>
      </c>
      <c r="G1327">
        <v>8.6189384010999994</v>
      </c>
      <c r="H1327">
        <v>12.461051345</v>
      </c>
    </row>
    <row r="1328" spans="1:8" x14ac:dyDescent="0.25">
      <c r="A1328" t="s">
        <v>368</v>
      </c>
      <c r="B1328" t="str">
        <f t="shared" si="40"/>
        <v>KALM</v>
      </c>
      <c r="C1328">
        <v>2017</v>
      </c>
      <c r="D1328" t="str">
        <f t="shared" si="41"/>
        <v>KALM:2017</v>
      </c>
      <c r="E1328">
        <v>90</v>
      </c>
      <c r="F1328">
        <v>32.064792775000001</v>
      </c>
      <c r="G1328">
        <v>6.9055331417000003</v>
      </c>
      <c r="H1328">
        <v>11.479108325</v>
      </c>
    </row>
    <row r="1329" spans="1:8" x14ac:dyDescent="0.25">
      <c r="A1329" t="s">
        <v>369</v>
      </c>
      <c r="B1329" t="str">
        <f t="shared" si="40"/>
        <v>LABE</v>
      </c>
      <c r="C1329">
        <v>2001</v>
      </c>
      <c r="D1329" t="str">
        <f t="shared" si="41"/>
        <v>LABE:2001</v>
      </c>
      <c r="E1329">
        <v>90</v>
      </c>
      <c r="F1329">
        <v>30.389494115000002</v>
      </c>
      <c r="G1329">
        <v>5.5723539488</v>
      </c>
      <c r="H1329">
        <v>10.983235829</v>
      </c>
    </row>
    <row r="1330" spans="1:8" x14ac:dyDescent="0.25">
      <c r="A1330" t="s">
        <v>369</v>
      </c>
      <c r="B1330" t="str">
        <f t="shared" si="40"/>
        <v>LABE</v>
      </c>
      <c r="C1330">
        <v>2002</v>
      </c>
      <c r="D1330" t="str">
        <f t="shared" si="41"/>
        <v>LABE:2002</v>
      </c>
      <c r="E1330">
        <v>90</v>
      </c>
      <c r="F1330">
        <v>33.837645103</v>
      </c>
      <c r="G1330">
        <v>6.1817698203000004</v>
      </c>
      <c r="H1330">
        <v>11.875544573999999</v>
      </c>
    </row>
    <row r="1331" spans="1:8" x14ac:dyDescent="0.25">
      <c r="A1331" t="s">
        <v>369</v>
      </c>
      <c r="B1331" t="str">
        <f t="shared" si="40"/>
        <v>LABE</v>
      </c>
      <c r="C1331">
        <v>2003</v>
      </c>
      <c r="D1331" t="str">
        <f t="shared" si="41"/>
        <v>LABE:2003</v>
      </c>
      <c r="E1331">
        <v>90</v>
      </c>
      <c r="F1331">
        <v>31.566733326000001</v>
      </c>
      <c r="G1331">
        <v>6.105569494</v>
      </c>
      <c r="H1331">
        <v>11.288933873</v>
      </c>
    </row>
    <row r="1332" spans="1:8" x14ac:dyDescent="0.25">
      <c r="A1332" t="s">
        <v>369</v>
      </c>
      <c r="B1332" t="str">
        <f t="shared" si="40"/>
        <v>LABE</v>
      </c>
      <c r="C1332">
        <v>2004</v>
      </c>
      <c r="D1332" t="str">
        <f t="shared" si="41"/>
        <v>LABE:2004</v>
      </c>
      <c r="E1332">
        <v>90</v>
      </c>
      <c r="F1332">
        <v>30.508751121</v>
      </c>
      <c r="G1332">
        <v>6.1080866031000003</v>
      </c>
      <c r="H1332">
        <v>10.998713868999999</v>
      </c>
    </row>
    <row r="1333" spans="1:8" x14ac:dyDescent="0.25">
      <c r="A1333" t="s">
        <v>369</v>
      </c>
      <c r="B1333" t="str">
        <f t="shared" si="40"/>
        <v>LABE</v>
      </c>
      <c r="C1333">
        <v>2005</v>
      </c>
      <c r="D1333" t="str">
        <f t="shared" si="41"/>
        <v>LABE:2005</v>
      </c>
      <c r="E1333">
        <v>90</v>
      </c>
      <c r="F1333">
        <v>31.147652219000001</v>
      </c>
      <c r="G1333">
        <v>5.7596868646999999</v>
      </c>
      <c r="H1333">
        <v>11.233074493</v>
      </c>
    </row>
    <row r="1334" spans="1:8" x14ac:dyDescent="0.25">
      <c r="A1334" t="s">
        <v>369</v>
      </c>
      <c r="B1334" t="str">
        <f t="shared" si="40"/>
        <v>LABE</v>
      </c>
      <c r="C1334">
        <v>2006</v>
      </c>
      <c r="D1334" t="str">
        <f t="shared" si="41"/>
        <v>LABE:2006</v>
      </c>
      <c r="E1334">
        <v>90</v>
      </c>
      <c r="F1334">
        <v>29.664612387999998</v>
      </c>
      <c r="G1334">
        <v>5.9807363408000001</v>
      </c>
      <c r="H1334">
        <v>10.683556176</v>
      </c>
    </row>
    <row r="1335" spans="1:8" x14ac:dyDescent="0.25">
      <c r="A1335" t="s">
        <v>369</v>
      </c>
      <c r="B1335" t="str">
        <f t="shared" si="40"/>
        <v>LABE</v>
      </c>
      <c r="C1335">
        <v>2007</v>
      </c>
      <c r="D1335" t="str">
        <f t="shared" si="41"/>
        <v>LABE:2007</v>
      </c>
      <c r="E1335">
        <v>90</v>
      </c>
      <c r="F1335">
        <v>31.845609630999999</v>
      </c>
      <c r="G1335">
        <v>6.2706216264999997</v>
      </c>
      <c r="H1335">
        <v>11.456487671</v>
      </c>
    </row>
    <row r="1336" spans="1:8" x14ac:dyDescent="0.25">
      <c r="A1336" t="s">
        <v>369</v>
      </c>
      <c r="B1336" t="str">
        <f t="shared" si="40"/>
        <v>LABE</v>
      </c>
      <c r="C1336">
        <v>2008</v>
      </c>
      <c r="D1336" t="str">
        <f t="shared" si="41"/>
        <v>LABE:2008</v>
      </c>
      <c r="E1336">
        <v>90</v>
      </c>
      <c r="F1336">
        <v>30.765803517999998</v>
      </c>
      <c r="G1336">
        <v>5.7465421015000002</v>
      </c>
      <c r="H1336">
        <v>10.942157947</v>
      </c>
    </row>
    <row r="1337" spans="1:8" x14ac:dyDescent="0.25">
      <c r="A1337" t="s">
        <v>369</v>
      </c>
      <c r="B1337" t="str">
        <f t="shared" si="40"/>
        <v>LABE</v>
      </c>
      <c r="C1337">
        <v>2009</v>
      </c>
      <c r="D1337" t="str">
        <f t="shared" si="41"/>
        <v>LABE:2009</v>
      </c>
      <c r="E1337">
        <v>90</v>
      </c>
      <c r="F1337">
        <v>28.369408032999999</v>
      </c>
      <c r="G1337">
        <v>5.6035415633000003</v>
      </c>
      <c r="H1337">
        <v>10.287318110999999</v>
      </c>
    </row>
    <row r="1338" spans="1:8" x14ac:dyDescent="0.25">
      <c r="A1338" t="s">
        <v>369</v>
      </c>
      <c r="B1338" t="str">
        <f t="shared" si="40"/>
        <v>LABE</v>
      </c>
      <c r="C1338">
        <v>2010</v>
      </c>
      <c r="D1338" t="str">
        <f t="shared" si="41"/>
        <v>LABE:2010</v>
      </c>
      <c r="E1338">
        <v>90</v>
      </c>
      <c r="F1338">
        <v>26.119620424000001</v>
      </c>
      <c r="G1338">
        <v>5.8922593901000004</v>
      </c>
      <c r="H1338">
        <v>9.4906175028999993</v>
      </c>
    </row>
    <row r="1339" spans="1:8" x14ac:dyDescent="0.25">
      <c r="A1339" t="s">
        <v>369</v>
      </c>
      <c r="B1339" t="str">
        <f t="shared" si="40"/>
        <v>LABE</v>
      </c>
      <c r="C1339">
        <v>2011</v>
      </c>
      <c r="D1339" t="str">
        <f t="shared" si="41"/>
        <v>LABE:2011</v>
      </c>
      <c r="E1339">
        <v>90</v>
      </c>
      <c r="F1339">
        <v>26.998397384</v>
      </c>
      <c r="G1339">
        <v>5.5396511538000004</v>
      </c>
      <c r="H1339">
        <v>9.8168275765999997</v>
      </c>
    </row>
    <row r="1340" spans="1:8" x14ac:dyDescent="0.25">
      <c r="A1340" t="s">
        <v>369</v>
      </c>
      <c r="B1340" t="str">
        <f t="shared" si="40"/>
        <v>LABE</v>
      </c>
      <c r="C1340">
        <v>2012</v>
      </c>
      <c r="D1340" t="str">
        <f t="shared" si="41"/>
        <v>LABE:2012</v>
      </c>
      <c r="E1340">
        <v>90</v>
      </c>
      <c r="F1340">
        <v>29.796805042999999</v>
      </c>
      <c r="G1340">
        <v>6.2218121877000003</v>
      </c>
      <c r="H1340">
        <v>10.586533709999999</v>
      </c>
    </row>
    <row r="1341" spans="1:8" x14ac:dyDescent="0.25">
      <c r="A1341" t="s">
        <v>369</v>
      </c>
      <c r="B1341" t="str">
        <f t="shared" si="40"/>
        <v>LABE</v>
      </c>
      <c r="C1341">
        <v>2013</v>
      </c>
      <c r="D1341" t="str">
        <f t="shared" si="41"/>
        <v>LABE:2013</v>
      </c>
      <c r="E1341">
        <v>90</v>
      </c>
      <c r="F1341">
        <v>25.320777461999999</v>
      </c>
      <c r="G1341">
        <v>5.5388838036000001</v>
      </c>
      <c r="H1341">
        <v>9.1498812140000005</v>
      </c>
    </row>
    <row r="1342" spans="1:8" x14ac:dyDescent="0.25">
      <c r="A1342" t="s">
        <v>369</v>
      </c>
      <c r="B1342" t="str">
        <f t="shared" si="40"/>
        <v>LABE</v>
      </c>
      <c r="C1342">
        <v>2014</v>
      </c>
      <c r="D1342" t="str">
        <f t="shared" si="41"/>
        <v>LABE:2014</v>
      </c>
      <c r="E1342">
        <v>90</v>
      </c>
      <c r="F1342">
        <v>28.631120335999999</v>
      </c>
      <c r="G1342">
        <v>6.1612492210000003</v>
      </c>
      <c r="H1342">
        <v>10.282017026</v>
      </c>
    </row>
    <row r="1343" spans="1:8" x14ac:dyDescent="0.25">
      <c r="A1343" t="s">
        <v>369</v>
      </c>
      <c r="B1343" t="str">
        <f t="shared" si="40"/>
        <v>LABE</v>
      </c>
      <c r="C1343">
        <v>2015</v>
      </c>
      <c r="D1343" t="str">
        <f t="shared" si="41"/>
        <v>LABE:2015</v>
      </c>
      <c r="E1343">
        <v>90</v>
      </c>
      <c r="F1343">
        <v>27.961596393000001</v>
      </c>
      <c r="G1343">
        <v>5.8226606943999997</v>
      </c>
      <c r="H1343">
        <v>9.9456527044000005</v>
      </c>
    </row>
    <row r="1344" spans="1:8" x14ac:dyDescent="0.25">
      <c r="A1344" t="s">
        <v>369</v>
      </c>
      <c r="B1344" t="str">
        <f t="shared" si="40"/>
        <v>LABE</v>
      </c>
      <c r="C1344">
        <v>2016</v>
      </c>
      <c r="D1344" t="str">
        <f t="shared" si="41"/>
        <v>LABE:2016</v>
      </c>
      <c r="E1344">
        <v>90</v>
      </c>
      <c r="F1344">
        <v>26.340037474999999</v>
      </c>
      <c r="G1344">
        <v>6.3429986543999997</v>
      </c>
      <c r="H1344">
        <v>9.6120530461999998</v>
      </c>
    </row>
    <row r="1345" spans="1:8" x14ac:dyDescent="0.25">
      <c r="A1345" t="s">
        <v>369</v>
      </c>
      <c r="B1345" t="str">
        <f t="shared" si="40"/>
        <v>LABE</v>
      </c>
      <c r="C1345">
        <v>2017</v>
      </c>
      <c r="D1345" t="str">
        <f t="shared" si="41"/>
        <v>LABE:2017</v>
      </c>
      <c r="E1345">
        <v>90</v>
      </c>
      <c r="F1345">
        <v>26.284537546999999</v>
      </c>
      <c r="G1345">
        <v>5.4356498862000002</v>
      </c>
      <c r="H1345">
        <v>9.4875351339999998</v>
      </c>
    </row>
    <row r="1346" spans="1:8" x14ac:dyDescent="0.25">
      <c r="A1346" t="s">
        <v>370</v>
      </c>
      <c r="B1346" t="str">
        <f t="shared" ref="B1346:B1409" si="42">LEFT(A1346,4)</f>
        <v>LASU</v>
      </c>
      <c r="C1346">
        <v>2005</v>
      </c>
      <c r="D1346" t="str">
        <f t="shared" ref="D1346:D1409" si="43">CONCATENATE(B1346,":",C1346)</f>
        <v>LASU:2005</v>
      </c>
      <c r="E1346">
        <v>90</v>
      </c>
      <c r="F1346">
        <v>196.23428579</v>
      </c>
      <c r="G1346">
        <v>8.6842427016000006</v>
      </c>
      <c r="H1346">
        <v>29.214637440000001</v>
      </c>
    </row>
    <row r="1347" spans="1:8" x14ac:dyDescent="0.25">
      <c r="A1347" t="s">
        <v>370</v>
      </c>
      <c r="B1347" t="str">
        <f t="shared" si="42"/>
        <v>LASU</v>
      </c>
      <c r="C1347">
        <v>2006</v>
      </c>
      <c r="D1347" t="str">
        <f t="shared" si="43"/>
        <v>LASU:2006</v>
      </c>
      <c r="E1347">
        <v>90</v>
      </c>
      <c r="F1347">
        <v>138.9158841</v>
      </c>
      <c r="G1347">
        <v>8.7776365921000004</v>
      </c>
      <c r="H1347">
        <v>25.804647110000001</v>
      </c>
    </row>
    <row r="1348" spans="1:8" x14ac:dyDescent="0.25">
      <c r="A1348" t="s">
        <v>370</v>
      </c>
      <c r="B1348" t="str">
        <f t="shared" si="42"/>
        <v>LASU</v>
      </c>
      <c r="C1348">
        <v>2007</v>
      </c>
      <c r="D1348" t="str">
        <f t="shared" si="43"/>
        <v>LASU:2007</v>
      </c>
      <c r="E1348">
        <v>90</v>
      </c>
      <c r="F1348">
        <v>135.77068980999999</v>
      </c>
      <c r="G1348">
        <v>8.2641964307000002</v>
      </c>
      <c r="H1348">
        <v>25.548810530000001</v>
      </c>
    </row>
    <row r="1349" spans="1:8" x14ac:dyDescent="0.25">
      <c r="A1349" t="s">
        <v>370</v>
      </c>
      <c r="B1349" t="str">
        <f t="shared" si="42"/>
        <v>LASU</v>
      </c>
      <c r="C1349">
        <v>2008</v>
      </c>
      <c r="D1349" t="str">
        <f t="shared" si="43"/>
        <v>LASU:2008</v>
      </c>
      <c r="E1349">
        <v>90</v>
      </c>
      <c r="F1349">
        <v>135.71886032</v>
      </c>
      <c r="G1349">
        <v>8.8504273918000003</v>
      </c>
      <c r="H1349">
        <v>25.602321973999999</v>
      </c>
    </row>
    <row r="1350" spans="1:8" x14ac:dyDescent="0.25">
      <c r="A1350" t="s">
        <v>370</v>
      </c>
      <c r="B1350" t="str">
        <f t="shared" si="42"/>
        <v>LASU</v>
      </c>
      <c r="C1350">
        <v>2009</v>
      </c>
      <c r="D1350" t="str">
        <f t="shared" si="43"/>
        <v>LASU:2009</v>
      </c>
      <c r="E1350">
        <v>90</v>
      </c>
      <c r="F1350">
        <v>119.19422043</v>
      </c>
      <c r="G1350">
        <v>8.8642194955000004</v>
      </c>
      <c r="H1350">
        <v>24.123742166</v>
      </c>
    </row>
    <row r="1351" spans="1:8" x14ac:dyDescent="0.25">
      <c r="A1351" t="s">
        <v>370</v>
      </c>
      <c r="B1351" t="str">
        <f t="shared" si="42"/>
        <v>LASU</v>
      </c>
      <c r="C1351">
        <v>2010</v>
      </c>
      <c r="D1351" t="str">
        <f t="shared" si="43"/>
        <v>LASU:2010</v>
      </c>
      <c r="E1351">
        <v>90</v>
      </c>
      <c r="F1351">
        <v>140.55200454000001</v>
      </c>
      <c r="G1351">
        <v>8.8804099646000001</v>
      </c>
      <c r="H1351">
        <v>25.814697089999999</v>
      </c>
    </row>
    <row r="1352" spans="1:8" x14ac:dyDescent="0.25">
      <c r="A1352" t="s">
        <v>370</v>
      </c>
      <c r="B1352" t="str">
        <f t="shared" si="42"/>
        <v>LASU</v>
      </c>
      <c r="C1352">
        <v>2011</v>
      </c>
      <c r="D1352" t="str">
        <f t="shared" si="43"/>
        <v>LASU:2011</v>
      </c>
      <c r="E1352">
        <v>90</v>
      </c>
      <c r="F1352">
        <v>122.2566963</v>
      </c>
      <c r="G1352">
        <v>8.4727478879000007</v>
      </c>
      <c r="H1352">
        <v>24.554136625999998</v>
      </c>
    </row>
    <row r="1353" spans="1:8" x14ac:dyDescent="0.25">
      <c r="A1353" t="s">
        <v>370</v>
      </c>
      <c r="B1353" t="str">
        <f t="shared" si="42"/>
        <v>LASU</v>
      </c>
      <c r="C1353">
        <v>2012</v>
      </c>
      <c r="D1353" t="str">
        <f t="shared" si="43"/>
        <v>LASU:2012</v>
      </c>
      <c r="E1353">
        <v>90</v>
      </c>
      <c r="F1353">
        <v>109.22213551</v>
      </c>
      <c r="G1353">
        <v>8.5461643113000001</v>
      </c>
      <c r="H1353">
        <v>23.111195516999999</v>
      </c>
    </row>
    <row r="1354" spans="1:8" x14ac:dyDescent="0.25">
      <c r="A1354" t="s">
        <v>370</v>
      </c>
      <c r="B1354" t="str">
        <f t="shared" si="42"/>
        <v>LASU</v>
      </c>
      <c r="C1354">
        <v>2013</v>
      </c>
      <c r="D1354" t="str">
        <f t="shared" si="43"/>
        <v>LASU:2013</v>
      </c>
      <c r="E1354">
        <v>90</v>
      </c>
      <c r="F1354">
        <v>94.755697784999995</v>
      </c>
      <c r="G1354">
        <v>8.3190881892000004</v>
      </c>
      <c r="H1354">
        <v>22.20171023</v>
      </c>
    </row>
    <row r="1355" spans="1:8" x14ac:dyDescent="0.25">
      <c r="A1355" t="s">
        <v>370</v>
      </c>
      <c r="B1355" t="str">
        <f t="shared" si="42"/>
        <v>LASU</v>
      </c>
      <c r="C1355">
        <v>2014</v>
      </c>
      <c r="D1355" t="str">
        <f t="shared" si="43"/>
        <v>LASU:2014</v>
      </c>
      <c r="E1355">
        <v>90</v>
      </c>
      <c r="F1355">
        <v>113.10148417000001</v>
      </c>
      <c r="G1355">
        <v>9.2837625620999997</v>
      </c>
      <c r="H1355">
        <v>23.788928672000001</v>
      </c>
    </row>
    <row r="1356" spans="1:8" x14ac:dyDescent="0.25">
      <c r="A1356" t="s">
        <v>370</v>
      </c>
      <c r="B1356" t="str">
        <f t="shared" si="42"/>
        <v>LASU</v>
      </c>
      <c r="C1356">
        <v>2017</v>
      </c>
      <c r="D1356" t="str">
        <f t="shared" si="43"/>
        <v>LASU:2017</v>
      </c>
      <c r="E1356">
        <v>90</v>
      </c>
      <c r="F1356">
        <v>79.073128056000002</v>
      </c>
      <c r="G1356">
        <v>8.2076157276000004</v>
      </c>
      <c r="H1356">
        <v>20.382942702000001</v>
      </c>
    </row>
    <row r="1357" spans="1:8" x14ac:dyDescent="0.25">
      <c r="A1357" t="s">
        <v>371</v>
      </c>
      <c r="B1357" t="str">
        <f t="shared" si="42"/>
        <v>LAVO</v>
      </c>
      <c r="C1357">
        <v>1989</v>
      </c>
      <c r="D1357" t="str">
        <f t="shared" si="43"/>
        <v>LAVO:1989</v>
      </c>
      <c r="E1357">
        <v>90</v>
      </c>
      <c r="F1357">
        <v>40.185648233000002</v>
      </c>
      <c r="G1357">
        <v>5.9364467684999997</v>
      </c>
      <c r="H1357">
        <v>13.722076459</v>
      </c>
    </row>
    <row r="1358" spans="1:8" x14ac:dyDescent="0.25">
      <c r="A1358" t="s">
        <v>371</v>
      </c>
      <c r="B1358" t="str">
        <f t="shared" si="42"/>
        <v>LAVO</v>
      </c>
      <c r="C1358">
        <v>1990</v>
      </c>
      <c r="D1358" t="str">
        <f t="shared" si="43"/>
        <v>LAVO:1990</v>
      </c>
      <c r="E1358">
        <v>90</v>
      </c>
      <c r="F1358">
        <v>33.503738179999999</v>
      </c>
      <c r="G1358">
        <v>5.9288201905999998</v>
      </c>
      <c r="H1358">
        <v>11.819529173999999</v>
      </c>
    </row>
    <row r="1359" spans="1:8" x14ac:dyDescent="0.25">
      <c r="A1359" t="s">
        <v>371</v>
      </c>
      <c r="B1359" t="str">
        <f t="shared" si="42"/>
        <v>LAVO</v>
      </c>
      <c r="C1359">
        <v>1991</v>
      </c>
      <c r="D1359" t="str">
        <f t="shared" si="43"/>
        <v>LAVO:1991</v>
      </c>
      <c r="E1359">
        <v>90</v>
      </c>
      <c r="F1359">
        <v>28.847789390999999</v>
      </c>
      <c r="G1359">
        <v>4.9247238958999997</v>
      </c>
      <c r="H1359">
        <v>10.502865972</v>
      </c>
    </row>
    <row r="1360" spans="1:8" x14ac:dyDescent="0.25">
      <c r="A1360" t="s">
        <v>371</v>
      </c>
      <c r="B1360" t="str">
        <f t="shared" si="42"/>
        <v>LAVO</v>
      </c>
      <c r="C1360">
        <v>1992</v>
      </c>
      <c r="D1360" t="str">
        <f t="shared" si="43"/>
        <v>LAVO:1992</v>
      </c>
      <c r="E1360">
        <v>90</v>
      </c>
      <c r="F1360">
        <v>32.757929087000001</v>
      </c>
      <c r="G1360">
        <v>5.3025551409</v>
      </c>
      <c r="H1360">
        <v>11.749901031</v>
      </c>
    </row>
    <row r="1361" spans="1:8" x14ac:dyDescent="0.25">
      <c r="A1361" t="s">
        <v>371</v>
      </c>
      <c r="B1361" t="str">
        <f t="shared" si="42"/>
        <v>LAVO</v>
      </c>
      <c r="C1361">
        <v>1993</v>
      </c>
      <c r="D1361" t="str">
        <f t="shared" si="43"/>
        <v>LAVO:1993</v>
      </c>
      <c r="E1361">
        <v>90</v>
      </c>
      <c r="F1361">
        <v>34.148974168000002</v>
      </c>
      <c r="G1361">
        <v>5.8847285701000001</v>
      </c>
      <c r="H1361">
        <v>11.963216556000001</v>
      </c>
    </row>
    <row r="1362" spans="1:8" x14ac:dyDescent="0.25">
      <c r="A1362" t="s">
        <v>371</v>
      </c>
      <c r="B1362" t="str">
        <f t="shared" si="42"/>
        <v>LAVO</v>
      </c>
      <c r="C1362">
        <v>1994</v>
      </c>
      <c r="D1362" t="str">
        <f t="shared" si="43"/>
        <v>LAVO:1994</v>
      </c>
      <c r="E1362">
        <v>90</v>
      </c>
      <c r="F1362">
        <v>35.502254960000002</v>
      </c>
      <c r="G1362">
        <v>5.9192267951000002</v>
      </c>
      <c r="H1362">
        <v>12.534015696000001</v>
      </c>
    </row>
    <row r="1363" spans="1:8" x14ac:dyDescent="0.25">
      <c r="A1363" t="s">
        <v>371</v>
      </c>
      <c r="B1363" t="str">
        <f t="shared" si="42"/>
        <v>LAVO</v>
      </c>
      <c r="C1363">
        <v>1995</v>
      </c>
      <c r="D1363" t="str">
        <f t="shared" si="43"/>
        <v>LAVO:1995</v>
      </c>
      <c r="E1363">
        <v>90</v>
      </c>
      <c r="F1363">
        <v>32.437524789000001</v>
      </c>
      <c r="G1363">
        <v>5.6910284045999999</v>
      </c>
      <c r="H1363">
        <v>11.673851390999999</v>
      </c>
    </row>
    <row r="1364" spans="1:8" x14ac:dyDescent="0.25">
      <c r="A1364" t="s">
        <v>371</v>
      </c>
      <c r="B1364" t="str">
        <f t="shared" si="42"/>
        <v>LAVO</v>
      </c>
      <c r="C1364">
        <v>1996</v>
      </c>
      <c r="D1364" t="str">
        <f t="shared" si="43"/>
        <v>LAVO:1996</v>
      </c>
      <c r="E1364">
        <v>90</v>
      </c>
      <c r="F1364">
        <v>35.315415891999997</v>
      </c>
      <c r="G1364">
        <v>6.3700279069999999</v>
      </c>
      <c r="H1364">
        <v>12.449435725000001</v>
      </c>
    </row>
    <row r="1365" spans="1:8" x14ac:dyDescent="0.25">
      <c r="A1365" t="s">
        <v>371</v>
      </c>
      <c r="B1365" t="str">
        <f t="shared" si="42"/>
        <v>LAVO</v>
      </c>
      <c r="C1365">
        <v>1997</v>
      </c>
      <c r="D1365" t="str">
        <f t="shared" si="43"/>
        <v>LAVO:1997</v>
      </c>
      <c r="E1365">
        <v>90</v>
      </c>
      <c r="F1365">
        <v>29.536534469999999</v>
      </c>
      <c r="G1365">
        <v>5.5613583244000004</v>
      </c>
      <c r="H1365">
        <v>10.667683819000001</v>
      </c>
    </row>
    <row r="1366" spans="1:8" x14ac:dyDescent="0.25">
      <c r="A1366" t="s">
        <v>371</v>
      </c>
      <c r="B1366" t="str">
        <f t="shared" si="42"/>
        <v>LAVO</v>
      </c>
      <c r="C1366">
        <v>1998</v>
      </c>
      <c r="D1366" t="str">
        <f t="shared" si="43"/>
        <v>LAVO:1998</v>
      </c>
      <c r="E1366">
        <v>90</v>
      </c>
      <c r="F1366">
        <v>31.746073126999999</v>
      </c>
      <c r="G1366">
        <v>4.9993753906</v>
      </c>
      <c r="H1366">
        <v>11.449896797999999</v>
      </c>
    </row>
    <row r="1367" spans="1:8" x14ac:dyDescent="0.25">
      <c r="A1367" t="s">
        <v>371</v>
      </c>
      <c r="B1367" t="str">
        <f t="shared" si="42"/>
        <v>LAVO</v>
      </c>
      <c r="C1367">
        <v>1999</v>
      </c>
      <c r="D1367" t="str">
        <f t="shared" si="43"/>
        <v>LAVO:1999</v>
      </c>
      <c r="E1367">
        <v>90</v>
      </c>
      <c r="F1367">
        <v>32.527669127999999</v>
      </c>
      <c r="G1367">
        <v>5.3739739310000001</v>
      </c>
      <c r="H1367">
        <v>11.648388928999999</v>
      </c>
    </row>
    <row r="1368" spans="1:8" x14ac:dyDescent="0.25">
      <c r="A1368" t="s">
        <v>371</v>
      </c>
      <c r="B1368" t="str">
        <f t="shared" si="42"/>
        <v>LAVO</v>
      </c>
      <c r="C1368">
        <v>2000</v>
      </c>
      <c r="D1368" t="str">
        <f t="shared" si="43"/>
        <v>LAVO:2000</v>
      </c>
      <c r="E1368">
        <v>90</v>
      </c>
      <c r="F1368">
        <v>31.214228696999999</v>
      </c>
      <c r="G1368">
        <v>5.5637995441000001</v>
      </c>
      <c r="H1368">
        <v>11.287927162000001</v>
      </c>
    </row>
    <row r="1369" spans="1:8" x14ac:dyDescent="0.25">
      <c r="A1369" t="s">
        <v>371</v>
      </c>
      <c r="B1369" t="str">
        <f t="shared" si="42"/>
        <v>LAVO</v>
      </c>
      <c r="C1369">
        <v>2001</v>
      </c>
      <c r="D1369" t="str">
        <f t="shared" si="43"/>
        <v>LAVO:2001</v>
      </c>
      <c r="E1369">
        <v>90</v>
      </c>
      <c r="F1369">
        <v>32.262344788999997</v>
      </c>
      <c r="G1369">
        <v>5.8137246534999996</v>
      </c>
      <c r="H1369">
        <v>11.564846111</v>
      </c>
    </row>
    <row r="1370" spans="1:8" x14ac:dyDescent="0.25">
      <c r="A1370" t="s">
        <v>371</v>
      </c>
      <c r="B1370" t="str">
        <f t="shared" si="42"/>
        <v>LAVO</v>
      </c>
      <c r="C1370">
        <v>2002</v>
      </c>
      <c r="D1370" t="str">
        <f t="shared" si="43"/>
        <v>LAVO:2002</v>
      </c>
      <c r="E1370">
        <v>90</v>
      </c>
      <c r="F1370">
        <v>31.355680205999999</v>
      </c>
      <c r="G1370">
        <v>5.4986837311999999</v>
      </c>
      <c r="H1370">
        <v>11.166997646</v>
      </c>
    </row>
    <row r="1371" spans="1:8" x14ac:dyDescent="0.25">
      <c r="A1371" t="s">
        <v>371</v>
      </c>
      <c r="B1371" t="str">
        <f t="shared" si="42"/>
        <v>LAVO</v>
      </c>
      <c r="C1371">
        <v>2003</v>
      </c>
      <c r="D1371" t="str">
        <f t="shared" si="43"/>
        <v>LAVO:2003</v>
      </c>
      <c r="E1371">
        <v>90</v>
      </c>
      <c r="F1371">
        <v>31.602041774</v>
      </c>
      <c r="G1371">
        <v>5.6670024286</v>
      </c>
      <c r="H1371">
        <v>11.292580108999999</v>
      </c>
    </row>
    <row r="1372" spans="1:8" x14ac:dyDescent="0.25">
      <c r="A1372" t="s">
        <v>371</v>
      </c>
      <c r="B1372" t="str">
        <f t="shared" si="42"/>
        <v>LAVO</v>
      </c>
      <c r="C1372">
        <v>2004</v>
      </c>
      <c r="D1372" t="str">
        <f t="shared" si="43"/>
        <v>LAVO:2004</v>
      </c>
      <c r="E1372">
        <v>90</v>
      </c>
      <c r="F1372">
        <v>34.517331583000001</v>
      </c>
      <c r="G1372">
        <v>6.2016054689000004</v>
      </c>
      <c r="H1372">
        <v>12.179159198000001</v>
      </c>
    </row>
    <row r="1373" spans="1:8" x14ac:dyDescent="0.25">
      <c r="A1373" t="s">
        <v>371</v>
      </c>
      <c r="B1373" t="str">
        <f t="shared" si="42"/>
        <v>LAVO</v>
      </c>
      <c r="C1373">
        <v>2005</v>
      </c>
      <c r="D1373" t="str">
        <f t="shared" si="43"/>
        <v>LAVO:2005</v>
      </c>
      <c r="E1373">
        <v>90</v>
      </c>
      <c r="F1373">
        <v>31.174749765000001</v>
      </c>
      <c r="G1373">
        <v>5.7977242741000001</v>
      </c>
      <c r="H1373">
        <v>11.247660165999999</v>
      </c>
    </row>
    <row r="1374" spans="1:8" x14ac:dyDescent="0.25">
      <c r="A1374" t="s">
        <v>371</v>
      </c>
      <c r="B1374" t="str">
        <f t="shared" si="42"/>
        <v>LAVO</v>
      </c>
      <c r="C1374">
        <v>2006</v>
      </c>
      <c r="D1374" t="str">
        <f t="shared" si="43"/>
        <v>LAVO:2006</v>
      </c>
      <c r="E1374">
        <v>90</v>
      </c>
      <c r="F1374">
        <v>31.919071953</v>
      </c>
      <c r="G1374">
        <v>6.1368118446000004</v>
      </c>
      <c r="H1374">
        <v>11.448646120999999</v>
      </c>
    </row>
    <row r="1375" spans="1:8" x14ac:dyDescent="0.25">
      <c r="A1375" t="s">
        <v>371</v>
      </c>
      <c r="B1375" t="str">
        <f t="shared" si="42"/>
        <v>LAVO</v>
      </c>
      <c r="C1375">
        <v>2007</v>
      </c>
      <c r="D1375" t="str">
        <f t="shared" si="43"/>
        <v>LAVO:2007</v>
      </c>
      <c r="E1375">
        <v>90</v>
      </c>
      <c r="F1375">
        <v>31.644207764000001</v>
      </c>
      <c r="G1375">
        <v>5.9884031476999997</v>
      </c>
      <c r="H1375">
        <v>11.333710976000001</v>
      </c>
    </row>
    <row r="1376" spans="1:8" x14ac:dyDescent="0.25">
      <c r="A1376" t="s">
        <v>371</v>
      </c>
      <c r="B1376" t="str">
        <f t="shared" si="42"/>
        <v>LAVO</v>
      </c>
      <c r="C1376">
        <v>2008</v>
      </c>
      <c r="D1376" t="str">
        <f t="shared" si="43"/>
        <v>LAVO:2008</v>
      </c>
      <c r="E1376">
        <v>90</v>
      </c>
      <c r="F1376">
        <v>29.035994221999999</v>
      </c>
      <c r="G1376">
        <v>5.0503701863000003</v>
      </c>
      <c r="H1376">
        <v>10.475906090000001</v>
      </c>
    </row>
    <row r="1377" spans="1:8" x14ac:dyDescent="0.25">
      <c r="A1377" t="s">
        <v>371</v>
      </c>
      <c r="B1377" t="str">
        <f t="shared" si="42"/>
        <v>LAVO</v>
      </c>
      <c r="C1377">
        <v>2009</v>
      </c>
      <c r="D1377" t="str">
        <f t="shared" si="43"/>
        <v>LAVO:2009</v>
      </c>
      <c r="E1377">
        <v>90</v>
      </c>
      <c r="F1377">
        <v>28.088773792000001</v>
      </c>
      <c r="G1377">
        <v>5.2939087571999996</v>
      </c>
      <c r="H1377">
        <v>10.175889572999999</v>
      </c>
    </row>
    <row r="1378" spans="1:8" x14ac:dyDescent="0.25">
      <c r="A1378" t="s">
        <v>371</v>
      </c>
      <c r="B1378" t="str">
        <f t="shared" si="42"/>
        <v>LAVO</v>
      </c>
      <c r="C1378">
        <v>2010</v>
      </c>
      <c r="D1378" t="str">
        <f t="shared" si="43"/>
        <v>LAVO:2010</v>
      </c>
      <c r="E1378">
        <v>90</v>
      </c>
      <c r="F1378">
        <v>27.387124143000001</v>
      </c>
      <c r="G1378">
        <v>5.8982224754999999</v>
      </c>
      <c r="H1378">
        <v>9.9277374972000008</v>
      </c>
    </row>
    <row r="1379" spans="1:8" x14ac:dyDescent="0.25">
      <c r="A1379" t="s">
        <v>371</v>
      </c>
      <c r="B1379" t="str">
        <f t="shared" si="42"/>
        <v>LAVO</v>
      </c>
      <c r="C1379">
        <v>2011</v>
      </c>
      <c r="D1379" t="str">
        <f t="shared" si="43"/>
        <v>LAVO:2011</v>
      </c>
      <c r="E1379">
        <v>90</v>
      </c>
      <c r="F1379">
        <v>29.335265815</v>
      </c>
      <c r="G1379">
        <v>6.1041341821000001</v>
      </c>
      <c r="H1379">
        <v>10.637521080999999</v>
      </c>
    </row>
    <row r="1380" spans="1:8" x14ac:dyDescent="0.25">
      <c r="A1380" t="s">
        <v>371</v>
      </c>
      <c r="B1380" t="str">
        <f t="shared" si="42"/>
        <v>LAVO</v>
      </c>
      <c r="C1380">
        <v>2012</v>
      </c>
      <c r="D1380" t="str">
        <f t="shared" si="43"/>
        <v>LAVO:2012</v>
      </c>
      <c r="E1380">
        <v>90</v>
      </c>
      <c r="F1380">
        <v>28.777949661000001</v>
      </c>
      <c r="G1380">
        <v>5.7447078341999998</v>
      </c>
      <c r="H1380">
        <v>10.23833097</v>
      </c>
    </row>
    <row r="1381" spans="1:8" x14ac:dyDescent="0.25">
      <c r="A1381" t="s">
        <v>371</v>
      </c>
      <c r="B1381" t="str">
        <f t="shared" si="42"/>
        <v>LAVO</v>
      </c>
      <c r="C1381">
        <v>2013</v>
      </c>
      <c r="D1381" t="str">
        <f t="shared" si="43"/>
        <v>LAVO:2013</v>
      </c>
      <c r="E1381">
        <v>90</v>
      </c>
      <c r="F1381">
        <v>26.167684975</v>
      </c>
      <c r="G1381">
        <v>5.6976712481999998</v>
      </c>
      <c r="H1381">
        <v>9.4274069163000007</v>
      </c>
    </row>
    <row r="1382" spans="1:8" x14ac:dyDescent="0.25">
      <c r="A1382" t="s">
        <v>371</v>
      </c>
      <c r="B1382" t="str">
        <f t="shared" si="42"/>
        <v>LAVO</v>
      </c>
      <c r="C1382">
        <v>2014</v>
      </c>
      <c r="D1382" t="str">
        <f t="shared" si="43"/>
        <v>LAVO:2014</v>
      </c>
      <c r="E1382">
        <v>90</v>
      </c>
      <c r="F1382">
        <v>28.001453542</v>
      </c>
      <c r="G1382">
        <v>5.3812639520000003</v>
      </c>
      <c r="H1382">
        <v>10.12818933</v>
      </c>
    </row>
    <row r="1383" spans="1:8" x14ac:dyDescent="0.25">
      <c r="A1383" t="s">
        <v>371</v>
      </c>
      <c r="B1383" t="str">
        <f t="shared" si="42"/>
        <v>LAVO</v>
      </c>
      <c r="C1383">
        <v>2015</v>
      </c>
      <c r="D1383" t="str">
        <f t="shared" si="43"/>
        <v>LAVO:2015</v>
      </c>
      <c r="E1383">
        <v>90</v>
      </c>
      <c r="F1383">
        <v>29.432096947000002</v>
      </c>
      <c r="G1383">
        <v>6.0990630891000004</v>
      </c>
      <c r="H1383">
        <v>10.644943047</v>
      </c>
    </row>
    <row r="1384" spans="1:8" x14ac:dyDescent="0.25">
      <c r="A1384" t="s">
        <v>371</v>
      </c>
      <c r="B1384" t="str">
        <f t="shared" si="42"/>
        <v>LAVO</v>
      </c>
      <c r="C1384">
        <v>2016</v>
      </c>
      <c r="D1384" t="str">
        <f t="shared" si="43"/>
        <v>LAVO:2016</v>
      </c>
      <c r="E1384">
        <v>90</v>
      </c>
      <c r="F1384">
        <v>25.940117893</v>
      </c>
      <c r="G1384">
        <v>5.6945428394000004</v>
      </c>
      <c r="H1384">
        <v>9.3997359940000003</v>
      </c>
    </row>
    <row r="1385" spans="1:8" x14ac:dyDescent="0.25">
      <c r="A1385" t="s">
        <v>371</v>
      </c>
      <c r="B1385" t="str">
        <f t="shared" si="42"/>
        <v>LAVO</v>
      </c>
      <c r="C1385">
        <v>2017</v>
      </c>
      <c r="D1385" t="str">
        <f t="shared" si="43"/>
        <v>LAVO:2017</v>
      </c>
      <c r="E1385">
        <v>90</v>
      </c>
      <c r="F1385">
        <v>27.804192872000002</v>
      </c>
      <c r="G1385">
        <v>5.6094304045000003</v>
      </c>
      <c r="H1385">
        <v>10.024616053000001</v>
      </c>
    </row>
    <row r="1386" spans="1:8" x14ac:dyDescent="0.25">
      <c r="A1386" t="s">
        <v>87</v>
      </c>
      <c r="B1386" t="str">
        <f t="shared" si="42"/>
        <v>LIGO</v>
      </c>
      <c r="C1386">
        <v>2001</v>
      </c>
      <c r="D1386" t="str">
        <f t="shared" si="43"/>
        <v>LIGO:2001</v>
      </c>
      <c r="E1386">
        <v>90</v>
      </c>
      <c r="F1386">
        <v>187.38990810999999</v>
      </c>
      <c r="G1386">
        <v>10.272527727</v>
      </c>
      <c r="H1386">
        <v>28.876458110000002</v>
      </c>
    </row>
    <row r="1387" spans="1:8" x14ac:dyDescent="0.25">
      <c r="A1387" t="s">
        <v>87</v>
      </c>
      <c r="B1387" t="str">
        <f t="shared" si="42"/>
        <v>LIGO</v>
      </c>
      <c r="C1387">
        <v>2002</v>
      </c>
      <c r="D1387" t="str">
        <f t="shared" si="43"/>
        <v>LIGO:2002</v>
      </c>
      <c r="E1387">
        <v>90</v>
      </c>
      <c r="F1387">
        <v>168.26633358000001</v>
      </c>
      <c r="G1387">
        <v>9.3793925153999993</v>
      </c>
      <c r="H1387">
        <v>27.603084130999999</v>
      </c>
    </row>
    <row r="1388" spans="1:8" x14ac:dyDescent="0.25">
      <c r="A1388" t="s">
        <v>87</v>
      </c>
      <c r="B1388" t="str">
        <f t="shared" si="42"/>
        <v>LIGO</v>
      </c>
      <c r="C1388">
        <v>2003</v>
      </c>
      <c r="D1388" t="str">
        <f t="shared" si="43"/>
        <v>LIGO:2003</v>
      </c>
      <c r="E1388">
        <v>90</v>
      </c>
      <c r="F1388">
        <v>163.60766642999999</v>
      </c>
      <c r="G1388">
        <v>9.6800819323000002</v>
      </c>
      <c r="H1388">
        <v>27.470548322999999</v>
      </c>
    </row>
    <row r="1389" spans="1:8" x14ac:dyDescent="0.25">
      <c r="A1389" t="s">
        <v>87</v>
      </c>
      <c r="B1389" t="str">
        <f t="shared" si="42"/>
        <v>LIGO</v>
      </c>
      <c r="C1389">
        <v>2004</v>
      </c>
      <c r="D1389" t="str">
        <f t="shared" si="43"/>
        <v>LIGO:2004</v>
      </c>
      <c r="E1389">
        <v>90</v>
      </c>
      <c r="F1389">
        <v>174.83539687999999</v>
      </c>
      <c r="G1389">
        <v>9.6828086000999996</v>
      </c>
      <c r="H1389">
        <v>28.248161439</v>
      </c>
    </row>
    <row r="1390" spans="1:8" x14ac:dyDescent="0.25">
      <c r="A1390" t="s">
        <v>87</v>
      </c>
      <c r="B1390" t="str">
        <f t="shared" si="42"/>
        <v>LIGO</v>
      </c>
      <c r="C1390">
        <v>2005</v>
      </c>
      <c r="D1390" t="str">
        <f t="shared" si="43"/>
        <v>LIGO:2005</v>
      </c>
      <c r="E1390">
        <v>90</v>
      </c>
      <c r="F1390">
        <v>244.78684562999999</v>
      </c>
      <c r="G1390">
        <v>10.135462082</v>
      </c>
      <c r="H1390">
        <v>31.609293769000001</v>
      </c>
    </row>
    <row r="1391" spans="1:8" x14ac:dyDescent="0.25">
      <c r="A1391" t="s">
        <v>87</v>
      </c>
      <c r="B1391" t="str">
        <f t="shared" si="42"/>
        <v>LIGO</v>
      </c>
      <c r="C1391">
        <v>2007</v>
      </c>
      <c r="D1391" t="str">
        <f t="shared" si="43"/>
        <v>LIGO:2007</v>
      </c>
      <c r="E1391">
        <v>90</v>
      </c>
      <c r="F1391">
        <v>184.37599675999999</v>
      </c>
      <c r="G1391">
        <v>9.8711914810000003</v>
      </c>
      <c r="H1391">
        <v>28.641648889999999</v>
      </c>
    </row>
    <row r="1392" spans="1:8" x14ac:dyDescent="0.25">
      <c r="A1392" t="s">
        <v>87</v>
      </c>
      <c r="B1392" t="str">
        <f t="shared" si="42"/>
        <v>LIGO</v>
      </c>
      <c r="C1392">
        <v>2008</v>
      </c>
      <c r="D1392" t="str">
        <f t="shared" si="43"/>
        <v>LIGO:2008</v>
      </c>
      <c r="E1392">
        <v>90</v>
      </c>
      <c r="F1392">
        <v>117.37661989</v>
      </c>
      <c r="G1392">
        <v>9.1776187494000006</v>
      </c>
      <c r="H1392">
        <v>24.142185979000001</v>
      </c>
    </row>
    <row r="1393" spans="1:8" x14ac:dyDescent="0.25">
      <c r="A1393" t="s">
        <v>87</v>
      </c>
      <c r="B1393" t="str">
        <f t="shared" si="42"/>
        <v>LIGO</v>
      </c>
      <c r="C1393">
        <v>2009</v>
      </c>
      <c r="D1393" t="str">
        <f t="shared" si="43"/>
        <v>LIGO:2009</v>
      </c>
      <c r="E1393">
        <v>90</v>
      </c>
      <c r="F1393">
        <v>88.878263253</v>
      </c>
      <c r="G1393">
        <v>9.2007970914000001</v>
      </c>
      <c r="H1393">
        <v>21.642328168999999</v>
      </c>
    </row>
    <row r="1394" spans="1:8" x14ac:dyDescent="0.25">
      <c r="A1394" t="s">
        <v>87</v>
      </c>
      <c r="B1394" t="str">
        <f t="shared" si="42"/>
        <v>LIGO</v>
      </c>
      <c r="C1394">
        <v>2010</v>
      </c>
      <c r="D1394" t="str">
        <f t="shared" si="43"/>
        <v>LIGO:2010</v>
      </c>
      <c r="E1394">
        <v>90</v>
      </c>
      <c r="F1394">
        <v>91.845522196000005</v>
      </c>
      <c r="G1394">
        <v>8.7776222041</v>
      </c>
      <c r="H1394">
        <v>21.905463028</v>
      </c>
    </row>
    <row r="1395" spans="1:8" x14ac:dyDescent="0.25">
      <c r="A1395" t="s">
        <v>87</v>
      </c>
      <c r="B1395" t="str">
        <f t="shared" si="42"/>
        <v>LIGO</v>
      </c>
      <c r="C1395">
        <v>2011</v>
      </c>
      <c r="D1395" t="str">
        <f t="shared" si="43"/>
        <v>LIGO:2011</v>
      </c>
      <c r="E1395">
        <v>90</v>
      </c>
      <c r="F1395">
        <v>88.557714462000007</v>
      </c>
      <c r="G1395">
        <v>9.3601167375000003</v>
      </c>
      <c r="H1395">
        <v>21.428023106000001</v>
      </c>
    </row>
    <row r="1396" spans="1:8" x14ac:dyDescent="0.25">
      <c r="A1396" t="s">
        <v>87</v>
      </c>
      <c r="B1396" t="str">
        <f t="shared" si="42"/>
        <v>LIGO</v>
      </c>
      <c r="C1396">
        <v>2012</v>
      </c>
      <c r="D1396" t="str">
        <f t="shared" si="43"/>
        <v>LIGO:2012</v>
      </c>
      <c r="E1396">
        <v>90</v>
      </c>
      <c r="F1396">
        <v>63.854339295999999</v>
      </c>
      <c r="G1396">
        <v>8.3220414127000009</v>
      </c>
      <c r="H1396">
        <v>18.372085993999999</v>
      </c>
    </row>
    <row r="1397" spans="1:8" x14ac:dyDescent="0.25">
      <c r="A1397" t="s">
        <v>87</v>
      </c>
      <c r="B1397" t="str">
        <f t="shared" si="42"/>
        <v>LIGO</v>
      </c>
      <c r="C1397">
        <v>2013</v>
      </c>
      <c r="D1397" t="str">
        <f t="shared" si="43"/>
        <v>LIGO:2013</v>
      </c>
      <c r="E1397">
        <v>90</v>
      </c>
      <c r="F1397">
        <v>65.943070022000001</v>
      </c>
      <c r="G1397">
        <v>9.1005959405999999</v>
      </c>
      <c r="H1397">
        <v>18.599117123999999</v>
      </c>
    </row>
    <row r="1398" spans="1:8" x14ac:dyDescent="0.25">
      <c r="A1398" t="s">
        <v>87</v>
      </c>
      <c r="B1398" t="str">
        <f t="shared" si="42"/>
        <v>LIGO</v>
      </c>
      <c r="C1398">
        <v>2014</v>
      </c>
      <c r="D1398" t="str">
        <f t="shared" si="43"/>
        <v>LIGO:2014</v>
      </c>
      <c r="E1398">
        <v>90</v>
      </c>
      <c r="F1398">
        <v>58.814673280000001</v>
      </c>
      <c r="G1398">
        <v>8.5224855546999994</v>
      </c>
      <c r="H1398">
        <v>17.564668093000002</v>
      </c>
    </row>
    <row r="1399" spans="1:8" x14ac:dyDescent="0.25">
      <c r="A1399" t="s">
        <v>87</v>
      </c>
      <c r="B1399" t="str">
        <f t="shared" si="42"/>
        <v>LIGO</v>
      </c>
      <c r="C1399">
        <v>2015</v>
      </c>
      <c r="D1399" t="str">
        <f t="shared" si="43"/>
        <v>LIGO:2015</v>
      </c>
      <c r="E1399">
        <v>90</v>
      </c>
      <c r="F1399">
        <v>55.297815505999999</v>
      </c>
      <c r="G1399">
        <v>9.0281766082000008</v>
      </c>
      <c r="H1399">
        <v>16.863608729999999</v>
      </c>
    </row>
    <row r="1400" spans="1:8" x14ac:dyDescent="0.25">
      <c r="A1400" t="s">
        <v>87</v>
      </c>
      <c r="B1400" t="str">
        <f t="shared" si="42"/>
        <v>LIGO</v>
      </c>
      <c r="C1400">
        <v>2016</v>
      </c>
      <c r="D1400" t="str">
        <f t="shared" si="43"/>
        <v>LIGO:2016</v>
      </c>
      <c r="E1400">
        <v>90</v>
      </c>
      <c r="F1400">
        <v>47.522920436</v>
      </c>
      <c r="G1400">
        <v>8.4576913776999998</v>
      </c>
      <c r="H1400">
        <v>15.389564497</v>
      </c>
    </row>
    <row r="1401" spans="1:8" x14ac:dyDescent="0.25">
      <c r="A1401" t="s">
        <v>87</v>
      </c>
      <c r="B1401" t="str">
        <f t="shared" si="42"/>
        <v>LIGO</v>
      </c>
      <c r="C1401">
        <v>2017</v>
      </c>
      <c r="D1401" t="str">
        <f t="shared" si="43"/>
        <v>LIGO:2017</v>
      </c>
      <c r="E1401">
        <v>90</v>
      </c>
      <c r="F1401">
        <v>53.446984022999999</v>
      </c>
      <c r="G1401">
        <v>9.4694360768999992</v>
      </c>
      <c r="H1401">
        <v>16.542020641000001</v>
      </c>
    </row>
    <row r="1402" spans="1:8" x14ac:dyDescent="0.25">
      <c r="A1402" t="s">
        <v>372</v>
      </c>
      <c r="B1402" t="str">
        <f t="shared" si="42"/>
        <v>LIVO</v>
      </c>
      <c r="C1402">
        <v>2002</v>
      </c>
      <c r="D1402" t="str">
        <f t="shared" si="43"/>
        <v>LIVO:2002</v>
      </c>
      <c r="E1402">
        <v>90</v>
      </c>
      <c r="F1402">
        <v>182.03172903000001</v>
      </c>
      <c r="G1402">
        <v>9.1268853962000005</v>
      </c>
      <c r="H1402">
        <v>28.616945007000002</v>
      </c>
    </row>
    <row r="1403" spans="1:8" x14ac:dyDescent="0.25">
      <c r="A1403" t="s">
        <v>372</v>
      </c>
      <c r="B1403" t="str">
        <f t="shared" si="42"/>
        <v>LIVO</v>
      </c>
      <c r="C1403">
        <v>2003</v>
      </c>
      <c r="D1403" t="str">
        <f t="shared" si="43"/>
        <v>LIVO:2003</v>
      </c>
      <c r="E1403">
        <v>90</v>
      </c>
      <c r="F1403">
        <v>216.99923643</v>
      </c>
      <c r="G1403">
        <v>9.6113541066000003</v>
      </c>
      <c r="H1403">
        <v>30.28693337</v>
      </c>
    </row>
    <row r="1404" spans="1:8" x14ac:dyDescent="0.25">
      <c r="A1404" t="s">
        <v>372</v>
      </c>
      <c r="B1404" t="str">
        <f t="shared" si="42"/>
        <v>LIVO</v>
      </c>
      <c r="C1404">
        <v>2004</v>
      </c>
      <c r="D1404" t="str">
        <f t="shared" si="43"/>
        <v>LIVO:2004</v>
      </c>
      <c r="E1404">
        <v>90</v>
      </c>
      <c r="F1404">
        <v>168.05048669000001</v>
      </c>
      <c r="G1404">
        <v>9.2219893477999992</v>
      </c>
      <c r="H1404">
        <v>27.869790295000001</v>
      </c>
    </row>
    <row r="1405" spans="1:8" x14ac:dyDescent="0.25">
      <c r="A1405" t="s">
        <v>372</v>
      </c>
      <c r="B1405" t="str">
        <f t="shared" si="42"/>
        <v>LIVO</v>
      </c>
      <c r="C1405">
        <v>2005</v>
      </c>
      <c r="D1405" t="str">
        <f t="shared" si="43"/>
        <v>LIVO:2005</v>
      </c>
      <c r="E1405">
        <v>90</v>
      </c>
      <c r="F1405">
        <v>257.91691283</v>
      </c>
      <c r="G1405">
        <v>9.6367910650000006</v>
      </c>
      <c r="H1405">
        <v>32.142054385999998</v>
      </c>
    </row>
    <row r="1406" spans="1:8" x14ac:dyDescent="0.25">
      <c r="A1406" t="s">
        <v>372</v>
      </c>
      <c r="B1406" t="str">
        <f t="shared" si="42"/>
        <v>LIVO</v>
      </c>
      <c r="C1406">
        <v>2006</v>
      </c>
      <c r="D1406" t="str">
        <f t="shared" si="43"/>
        <v>LIVO:2006</v>
      </c>
      <c r="E1406">
        <v>90</v>
      </c>
      <c r="F1406">
        <v>185.58461441</v>
      </c>
      <c r="G1406">
        <v>9.2853416827000004</v>
      </c>
      <c r="H1406">
        <v>28.464570250000001</v>
      </c>
    </row>
    <row r="1407" spans="1:8" x14ac:dyDescent="0.25">
      <c r="A1407" t="s">
        <v>372</v>
      </c>
      <c r="B1407" t="str">
        <f t="shared" si="42"/>
        <v>LIVO</v>
      </c>
      <c r="C1407">
        <v>2007</v>
      </c>
      <c r="D1407" t="str">
        <f t="shared" si="43"/>
        <v>LIVO:2007</v>
      </c>
      <c r="E1407">
        <v>90</v>
      </c>
      <c r="F1407">
        <v>190.70638536000001</v>
      </c>
      <c r="G1407">
        <v>9.7629854851999998</v>
      </c>
      <c r="H1407">
        <v>29.108352082</v>
      </c>
    </row>
    <row r="1408" spans="1:8" x14ac:dyDescent="0.25">
      <c r="A1408" t="s">
        <v>372</v>
      </c>
      <c r="B1408" t="str">
        <f t="shared" si="42"/>
        <v>LIVO</v>
      </c>
      <c r="C1408">
        <v>2008</v>
      </c>
      <c r="D1408" t="str">
        <f t="shared" si="43"/>
        <v>LIVO:2008</v>
      </c>
      <c r="E1408">
        <v>90</v>
      </c>
      <c r="F1408">
        <v>161.23414505</v>
      </c>
      <c r="G1408">
        <v>9.4708449543000004</v>
      </c>
      <c r="H1408">
        <v>27.539037638</v>
      </c>
    </row>
    <row r="1409" spans="1:8" x14ac:dyDescent="0.25">
      <c r="A1409" t="s">
        <v>372</v>
      </c>
      <c r="B1409" t="str">
        <f t="shared" si="42"/>
        <v>LIVO</v>
      </c>
      <c r="C1409">
        <v>2009</v>
      </c>
      <c r="D1409" t="str">
        <f t="shared" si="43"/>
        <v>LIVO:2009</v>
      </c>
      <c r="E1409">
        <v>90</v>
      </c>
      <c r="F1409">
        <v>123.63347601</v>
      </c>
      <c r="G1409">
        <v>8.8215662406999993</v>
      </c>
      <c r="H1409">
        <v>24.819753356</v>
      </c>
    </row>
    <row r="1410" spans="1:8" x14ac:dyDescent="0.25">
      <c r="A1410" t="s">
        <v>372</v>
      </c>
      <c r="B1410" t="str">
        <f t="shared" ref="B1410:B1473" si="44">LEFT(A1410,4)</f>
        <v>LIVO</v>
      </c>
      <c r="C1410">
        <v>2010</v>
      </c>
      <c r="D1410" t="str">
        <f t="shared" ref="D1410:D1473" si="45">CONCATENATE(B1410,":",C1410)</f>
        <v>LIVO:2010</v>
      </c>
      <c r="E1410">
        <v>90</v>
      </c>
      <c r="F1410">
        <v>142.16820508999999</v>
      </c>
      <c r="G1410">
        <v>8.6854772100000002</v>
      </c>
      <c r="H1410">
        <v>26.184310972999999</v>
      </c>
    </row>
    <row r="1411" spans="1:8" x14ac:dyDescent="0.25">
      <c r="A1411" t="s">
        <v>373</v>
      </c>
      <c r="B1411" t="str">
        <f t="shared" si="44"/>
        <v>LOND</v>
      </c>
      <c r="C1411">
        <v>2011</v>
      </c>
      <c r="D1411" t="str">
        <f t="shared" si="45"/>
        <v>LOND:2011</v>
      </c>
      <c r="E1411">
        <v>90</v>
      </c>
      <c r="F1411">
        <v>74.926570151999996</v>
      </c>
      <c r="G1411">
        <v>10.301231209999999</v>
      </c>
      <c r="H1411">
        <v>19.888371217</v>
      </c>
    </row>
    <row r="1412" spans="1:8" x14ac:dyDescent="0.25">
      <c r="A1412" t="s">
        <v>373</v>
      </c>
      <c r="B1412" t="str">
        <f t="shared" si="44"/>
        <v>LOND</v>
      </c>
      <c r="C1412">
        <v>2012</v>
      </c>
      <c r="D1412" t="str">
        <f t="shared" si="45"/>
        <v>LOND:2012</v>
      </c>
      <c r="E1412">
        <v>90</v>
      </c>
      <c r="F1412">
        <v>64.230583387999999</v>
      </c>
      <c r="G1412">
        <v>10.253417322000001</v>
      </c>
      <c r="H1412">
        <v>18.387962451</v>
      </c>
    </row>
    <row r="1413" spans="1:8" x14ac:dyDescent="0.25">
      <c r="A1413" t="s">
        <v>373</v>
      </c>
      <c r="B1413" t="str">
        <f t="shared" si="44"/>
        <v>LOND</v>
      </c>
      <c r="C1413">
        <v>2013</v>
      </c>
      <c r="D1413" t="str">
        <f t="shared" si="45"/>
        <v>LOND:2013</v>
      </c>
      <c r="E1413">
        <v>90</v>
      </c>
      <c r="F1413">
        <v>64.225817476000003</v>
      </c>
      <c r="G1413">
        <v>10.268916392</v>
      </c>
      <c r="H1413">
        <v>18.279308795999999</v>
      </c>
    </row>
    <row r="1414" spans="1:8" x14ac:dyDescent="0.25">
      <c r="A1414" t="s">
        <v>373</v>
      </c>
      <c r="B1414" t="str">
        <f t="shared" si="44"/>
        <v>LOND</v>
      </c>
      <c r="C1414">
        <v>2014</v>
      </c>
      <c r="D1414" t="str">
        <f t="shared" si="45"/>
        <v>LOND:2014</v>
      </c>
      <c r="E1414">
        <v>90</v>
      </c>
      <c r="F1414">
        <v>60.753941546999997</v>
      </c>
      <c r="G1414">
        <v>10.144968028999999</v>
      </c>
      <c r="H1414">
        <v>17.821017911999999</v>
      </c>
    </row>
    <row r="1415" spans="1:8" x14ac:dyDescent="0.25">
      <c r="A1415" t="s">
        <v>373</v>
      </c>
      <c r="B1415" t="str">
        <f t="shared" si="44"/>
        <v>LOND</v>
      </c>
      <c r="C1415">
        <v>2015</v>
      </c>
      <c r="D1415" t="str">
        <f t="shared" si="45"/>
        <v>LOND:2015</v>
      </c>
      <c r="E1415">
        <v>90</v>
      </c>
      <c r="F1415">
        <v>62.431556260999997</v>
      </c>
      <c r="G1415">
        <v>10.097955612</v>
      </c>
      <c r="H1415">
        <v>17.992123940999999</v>
      </c>
    </row>
    <row r="1416" spans="1:8" x14ac:dyDescent="0.25">
      <c r="A1416" t="s">
        <v>373</v>
      </c>
      <c r="B1416" t="str">
        <f t="shared" si="44"/>
        <v>LOND</v>
      </c>
      <c r="C1416">
        <v>2016</v>
      </c>
      <c r="D1416" t="str">
        <f t="shared" si="45"/>
        <v>LOND:2016</v>
      </c>
      <c r="E1416">
        <v>90</v>
      </c>
      <c r="F1416">
        <v>51.595870292000001</v>
      </c>
      <c r="G1416">
        <v>10.118351350999999</v>
      </c>
      <c r="H1416">
        <v>16.016802232</v>
      </c>
    </row>
    <row r="1417" spans="1:8" x14ac:dyDescent="0.25">
      <c r="A1417" t="s">
        <v>373</v>
      </c>
      <c r="B1417" t="str">
        <f t="shared" si="44"/>
        <v>LOND</v>
      </c>
      <c r="C1417">
        <v>2017</v>
      </c>
      <c r="D1417" t="str">
        <f t="shared" si="45"/>
        <v>LOND:2017</v>
      </c>
      <c r="E1417">
        <v>90</v>
      </c>
      <c r="F1417">
        <v>55.365258818000001</v>
      </c>
      <c r="G1417">
        <v>10.172719519999999</v>
      </c>
      <c r="H1417">
        <v>16.876810829</v>
      </c>
    </row>
    <row r="1418" spans="1:8" x14ac:dyDescent="0.25">
      <c r="A1418" t="s">
        <v>374</v>
      </c>
      <c r="B1418" t="str">
        <f t="shared" si="44"/>
        <v>LOST</v>
      </c>
      <c r="C1418">
        <v>2000</v>
      </c>
      <c r="D1418" t="str">
        <f t="shared" si="45"/>
        <v>LOST:2000</v>
      </c>
      <c r="E1418">
        <v>90</v>
      </c>
      <c r="F1418">
        <v>58.293053628000003</v>
      </c>
      <c r="G1418">
        <v>5.6000932491000004</v>
      </c>
      <c r="H1418">
        <v>17.342346455000001</v>
      </c>
    </row>
    <row r="1419" spans="1:8" x14ac:dyDescent="0.25">
      <c r="A1419" t="s">
        <v>374</v>
      </c>
      <c r="B1419" t="str">
        <f t="shared" si="44"/>
        <v>LOST</v>
      </c>
      <c r="C1419">
        <v>2001</v>
      </c>
      <c r="D1419" t="str">
        <f t="shared" si="45"/>
        <v>LOST:2001</v>
      </c>
      <c r="E1419">
        <v>90</v>
      </c>
      <c r="F1419">
        <v>71.330099653000005</v>
      </c>
      <c r="G1419">
        <v>5.8348677695999998</v>
      </c>
      <c r="H1419">
        <v>19.171174424</v>
      </c>
    </row>
    <row r="1420" spans="1:8" x14ac:dyDescent="0.25">
      <c r="A1420" t="s">
        <v>374</v>
      </c>
      <c r="B1420" t="str">
        <f t="shared" si="44"/>
        <v>LOST</v>
      </c>
      <c r="C1420">
        <v>2002</v>
      </c>
      <c r="D1420" t="str">
        <f t="shared" si="45"/>
        <v>LOST:2002</v>
      </c>
      <c r="E1420">
        <v>90</v>
      </c>
      <c r="F1420">
        <v>63.676890800000002</v>
      </c>
      <c r="G1420">
        <v>5.6769885350999996</v>
      </c>
      <c r="H1420">
        <v>18.083200587</v>
      </c>
    </row>
    <row r="1421" spans="1:8" x14ac:dyDescent="0.25">
      <c r="A1421" t="s">
        <v>374</v>
      </c>
      <c r="B1421" t="str">
        <f t="shared" si="44"/>
        <v>LOST</v>
      </c>
      <c r="C1421">
        <v>2003</v>
      </c>
      <c r="D1421" t="str">
        <f t="shared" si="45"/>
        <v>LOST:2003</v>
      </c>
      <c r="E1421">
        <v>90</v>
      </c>
      <c r="F1421">
        <v>59.917013863000001</v>
      </c>
      <c r="G1421">
        <v>5.8220798528</v>
      </c>
      <c r="H1421">
        <v>17.592617583999999</v>
      </c>
    </row>
    <row r="1422" spans="1:8" x14ac:dyDescent="0.25">
      <c r="A1422" t="s">
        <v>374</v>
      </c>
      <c r="B1422" t="str">
        <f t="shared" si="44"/>
        <v>LOST</v>
      </c>
      <c r="C1422">
        <v>2004</v>
      </c>
      <c r="D1422" t="str">
        <f t="shared" si="45"/>
        <v>LOST:2004</v>
      </c>
      <c r="E1422">
        <v>90</v>
      </c>
      <c r="F1422">
        <v>74.777712480000005</v>
      </c>
      <c r="G1422">
        <v>6.4287740150000001</v>
      </c>
      <c r="H1422">
        <v>19.172709055999999</v>
      </c>
    </row>
    <row r="1423" spans="1:8" x14ac:dyDescent="0.25">
      <c r="A1423" t="s">
        <v>374</v>
      </c>
      <c r="B1423" t="str">
        <f t="shared" si="44"/>
        <v>LOST</v>
      </c>
      <c r="C1423">
        <v>2005</v>
      </c>
      <c r="D1423" t="str">
        <f t="shared" si="45"/>
        <v>LOST:2005</v>
      </c>
      <c r="E1423">
        <v>90</v>
      </c>
      <c r="F1423">
        <v>68.009660715999999</v>
      </c>
      <c r="G1423">
        <v>5.9502929983000001</v>
      </c>
      <c r="H1423">
        <v>18.918495198999999</v>
      </c>
    </row>
    <row r="1424" spans="1:8" x14ac:dyDescent="0.25">
      <c r="A1424" t="s">
        <v>374</v>
      </c>
      <c r="B1424" t="str">
        <f t="shared" si="44"/>
        <v>LOST</v>
      </c>
      <c r="C1424">
        <v>2006</v>
      </c>
      <c r="D1424" t="str">
        <f t="shared" si="45"/>
        <v>LOST:2006</v>
      </c>
      <c r="E1424">
        <v>90</v>
      </c>
      <c r="F1424">
        <v>62.059929760000003</v>
      </c>
      <c r="G1424">
        <v>5.5610460631</v>
      </c>
      <c r="H1424">
        <v>17.618993120999999</v>
      </c>
    </row>
    <row r="1425" spans="1:8" x14ac:dyDescent="0.25">
      <c r="A1425" t="s">
        <v>374</v>
      </c>
      <c r="B1425" t="str">
        <f t="shared" si="44"/>
        <v>LOST</v>
      </c>
      <c r="C1425">
        <v>2007</v>
      </c>
      <c r="D1425" t="str">
        <f t="shared" si="45"/>
        <v>LOST:2007</v>
      </c>
      <c r="E1425">
        <v>90</v>
      </c>
      <c r="F1425">
        <v>63.687063649999999</v>
      </c>
      <c r="G1425">
        <v>5.8123152946000003</v>
      </c>
      <c r="H1425">
        <v>18.101037001000002</v>
      </c>
    </row>
    <row r="1426" spans="1:8" x14ac:dyDescent="0.25">
      <c r="A1426" t="s">
        <v>374</v>
      </c>
      <c r="B1426" t="str">
        <f t="shared" si="44"/>
        <v>LOST</v>
      </c>
      <c r="C1426">
        <v>2008</v>
      </c>
      <c r="D1426" t="str">
        <f t="shared" si="45"/>
        <v>LOST:2008</v>
      </c>
      <c r="E1426">
        <v>90</v>
      </c>
      <c r="F1426">
        <v>64.532114160000006</v>
      </c>
      <c r="G1426">
        <v>5.6896579204000002</v>
      </c>
      <c r="H1426">
        <v>18.271207110999999</v>
      </c>
    </row>
    <row r="1427" spans="1:8" x14ac:dyDescent="0.25">
      <c r="A1427" t="s">
        <v>374</v>
      </c>
      <c r="B1427" t="str">
        <f t="shared" si="44"/>
        <v>LOST</v>
      </c>
      <c r="C1427">
        <v>2009</v>
      </c>
      <c r="D1427" t="str">
        <f t="shared" si="45"/>
        <v>LOST:2009</v>
      </c>
      <c r="E1427">
        <v>90</v>
      </c>
      <c r="F1427">
        <v>68.000322488999998</v>
      </c>
      <c r="G1427">
        <v>5.9622532889000004</v>
      </c>
      <c r="H1427">
        <v>18.521193708999999</v>
      </c>
    </row>
    <row r="1428" spans="1:8" x14ac:dyDescent="0.25">
      <c r="A1428" t="s">
        <v>374</v>
      </c>
      <c r="B1428" t="str">
        <f t="shared" si="44"/>
        <v>LOST</v>
      </c>
      <c r="C1428">
        <v>2010</v>
      </c>
      <c r="D1428" t="str">
        <f t="shared" si="45"/>
        <v>LOST:2010</v>
      </c>
      <c r="E1428">
        <v>90</v>
      </c>
      <c r="F1428">
        <v>81.065121290999997</v>
      </c>
      <c r="G1428">
        <v>5.8815053804000001</v>
      </c>
      <c r="H1428">
        <v>20.581655009999999</v>
      </c>
    </row>
    <row r="1429" spans="1:8" x14ac:dyDescent="0.25">
      <c r="A1429" t="s">
        <v>374</v>
      </c>
      <c r="B1429" t="str">
        <f t="shared" si="44"/>
        <v>LOST</v>
      </c>
      <c r="C1429">
        <v>2011</v>
      </c>
      <c r="D1429" t="str">
        <f t="shared" si="45"/>
        <v>LOST:2011</v>
      </c>
      <c r="E1429">
        <v>90</v>
      </c>
      <c r="F1429">
        <v>56.748236665999997</v>
      </c>
      <c r="G1429">
        <v>5.9892807239000003</v>
      </c>
      <c r="H1429">
        <v>17.005568514</v>
      </c>
    </row>
    <row r="1430" spans="1:8" x14ac:dyDescent="0.25">
      <c r="A1430" t="s">
        <v>374</v>
      </c>
      <c r="B1430" t="str">
        <f t="shared" si="44"/>
        <v>LOST</v>
      </c>
      <c r="C1430">
        <v>2013</v>
      </c>
      <c r="D1430" t="str">
        <f t="shared" si="45"/>
        <v>LOST:2013</v>
      </c>
      <c r="E1430">
        <v>90</v>
      </c>
      <c r="F1430">
        <v>62.207583284999998</v>
      </c>
      <c r="G1430">
        <v>5.6206015529000002</v>
      </c>
      <c r="H1430">
        <v>17.806237206999999</v>
      </c>
    </row>
    <row r="1431" spans="1:8" x14ac:dyDescent="0.25">
      <c r="A1431" t="s">
        <v>374</v>
      </c>
      <c r="B1431" t="str">
        <f t="shared" si="44"/>
        <v>LOST</v>
      </c>
      <c r="C1431">
        <v>2014</v>
      </c>
      <c r="D1431" t="str">
        <f t="shared" si="45"/>
        <v>LOST:2014</v>
      </c>
      <c r="E1431">
        <v>90</v>
      </c>
      <c r="F1431">
        <v>53.512843117000003</v>
      </c>
      <c r="G1431">
        <v>5.8457797438999997</v>
      </c>
      <c r="H1431">
        <v>16.495349167000001</v>
      </c>
    </row>
    <row r="1432" spans="1:8" x14ac:dyDescent="0.25">
      <c r="A1432" t="s">
        <v>374</v>
      </c>
      <c r="B1432" t="str">
        <f t="shared" si="44"/>
        <v>LOST</v>
      </c>
      <c r="C1432">
        <v>2015</v>
      </c>
      <c r="D1432" t="str">
        <f t="shared" si="45"/>
        <v>LOST:2015</v>
      </c>
      <c r="E1432">
        <v>90</v>
      </c>
      <c r="F1432">
        <v>48.946686882999998</v>
      </c>
      <c r="G1432">
        <v>5.3202604367999999</v>
      </c>
      <c r="H1432">
        <v>15.531049541</v>
      </c>
    </row>
    <row r="1433" spans="1:8" x14ac:dyDescent="0.25">
      <c r="A1433" t="s">
        <v>374</v>
      </c>
      <c r="B1433" t="str">
        <f t="shared" si="44"/>
        <v>LOST</v>
      </c>
      <c r="C1433">
        <v>2016</v>
      </c>
      <c r="D1433" t="str">
        <f t="shared" si="45"/>
        <v>LOST:2016</v>
      </c>
      <c r="E1433">
        <v>90</v>
      </c>
      <c r="F1433">
        <v>49.369881644000003</v>
      </c>
      <c r="G1433">
        <v>5.5103280959000003</v>
      </c>
      <c r="H1433">
        <v>15.632778165</v>
      </c>
    </row>
    <row r="1434" spans="1:8" x14ac:dyDescent="0.25">
      <c r="A1434" t="s">
        <v>374</v>
      </c>
      <c r="B1434" t="str">
        <f t="shared" si="44"/>
        <v>LOST</v>
      </c>
      <c r="C1434">
        <v>2017</v>
      </c>
      <c r="D1434" t="str">
        <f t="shared" si="45"/>
        <v>LOST:2017</v>
      </c>
      <c r="E1434">
        <v>90</v>
      </c>
      <c r="F1434">
        <v>46.707230273</v>
      </c>
      <c r="G1434">
        <v>5.5239046543999999</v>
      </c>
      <c r="H1434">
        <v>15.049982311000001</v>
      </c>
    </row>
    <row r="1435" spans="1:8" x14ac:dyDescent="0.25">
      <c r="A1435" t="s">
        <v>375</v>
      </c>
      <c r="B1435" t="s">
        <v>290</v>
      </c>
      <c r="C1435">
        <v>1993</v>
      </c>
      <c r="D1435" t="str">
        <f t="shared" si="45"/>
        <v>LYBR2:1993</v>
      </c>
      <c r="E1435">
        <v>90</v>
      </c>
      <c r="F1435">
        <v>140.92965103</v>
      </c>
      <c r="G1435">
        <v>9.8920855358999997</v>
      </c>
      <c r="H1435">
        <v>25.590296038999998</v>
      </c>
    </row>
    <row r="1436" spans="1:8" x14ac:dyDescent="0.25">
      <c r="A1436" t="s">
        <v>375</v>
      </c>
      <c r="B1436" t="s">
        <v>290</v>
      </c>
      <c r="C1436">
        <v>1995</v>
      </c>
      <c r="D1436" t="str">
        <f t="shared" si="45"/>
        <v>LYBR2:1995</v>
      </c>
      <c r="E1436">
        <v>90</v>
      </c>
      <c r="F1436">
        <v>127.93088026</v>
      </c>
      <c r="G1436">
        <v>9.5263062215000005</v>
      </c>
      <c r="H1436">
        <v>24.062092481000001</v>
      </c>
    </row>
    <row r="1437" spans="1:8" x14ac:dyDescent="0.25">
      <c r="A1437" t="s">
        <v>375</v>
      </c>
      <c r="B1437" t="s">
        <v>290</v>
      </c>
      <c r="C1437">
        <v>1996</v>
      </c>
      <c r="D1437" t="str">
        <f t="shared" si="45"/>
        <v>LYBR2:1996</v>
      </c>
      <c r="E1437">
        <v>90</v>
      </c>
      <c r="F1437">
        <v>86.647190890000005</v>
      </c>
      <c r="G1437">
        <v>8.8012851462999997</v>
      </c>
      <c r="H1437">
        <v>21.204543195999999</v>
      </c>
    </row>
    <row r="1438" spans="1:8" x14ac:dyDescent="0.25">
      <c r="A1438" t="s">
        <v>375</v>
      </c>
      <c r="B1438" t="s">
        <v>290</v>
      </c>
      <c r="C1438">
        <v>1997</v>
      </c>
      <c r="D1438" t="str">
        <f t="shared" si="45"/>
        <v>LYBR2:1997</v>
      </c>
      <c r="E1438">
        <v>90</v>
      </c>
      <c r="F1438">
        <v>124.61218818</v>
      </c>
      <c r="G1438">
        <v>9.4723515603999999</v>
      </c>
      <c r="H1438">
        <v>23.917854523999999</v>
      </c>
    </row>
    <row r="1439" spans="1:8" x14ac:dyDescent="0.25">
      <c r="A1439" t="s">
        <v>375</v>
      </c>
      <c r="B1439" t="s">
        <v>290</v>
      </c>
      <c r="C1439">
        <v>1998</v>
      </c>
      <c r="D1439" t="str">
        <f t="shared" si="45"/>
        <v>LYBR2:1998</v>
      </c>
      <c r="E1439">
        <v>90</v>
      </c>
      <c r="F1439">
        <v>126.27129012</v>
      </c>
      <c r="G1439">
        <v>9.2605367888999996</v>
      </c>
      <c r="H1439">
        <v>23.666729576000002</v>
      </c>
    </row>
    <row r="1440" spans="1:8" x14ac:dyDescent="0.25">
      <c r="A1440" t="s">
        <v>375</v>
      </c>
      <c r="B1440" t="s">
        <v>290</v>
      </c>
      <c r="C1440">
        <v>1999</v>
      </c>
      <c r="D1440" t="str">
        <f t="shared" si="45"/>
        <v>LYBR2:1999</v>
      </c>
      <c r="E1440">
        <v>90</v>
      </c>
      <c r="F1440">
        <v>120.40088613</v>
      </c>
      <c r="G1440">
        <v>9.6361758636000001</v>
      </c>
      <c r="H1440">
        <v>24.372241325000001</v>
      </c>
    </row>
    <row r="1441" spans="1:8" x14ac:dyDescent="0.25">
      <c r="A1441" t="s">
        <v>375</v>
      </c>
      <c r="B1441" t="s">
        <v>290</v>
      </c>
      <c r="C1441">
        <v>2000</v>
      </c>
      <c r="D1441" t="str">
        <f t="shared" si="45"/>
        <v>LYBR2:2000</v>
      </c>
      <c r="E1441">
        <v>90</v>
      </c>
      <c r="F1441">
        <v>104.96110911</v>
      </c>
      <c r="G1441">
        <v>9.6205425282999997</v>
      </c>
      <c r="H1441">
        <v>23.101413785999998</v>
      </c>
    </row>
    <row r="1442" spans="1:8" x14ac:dyDescent="0.25">
      <c r="A1442" t="s">
        <v>375</v>
      </c>
      <c r="B1442" t="s">
        <v>290</v>
      </c>
      <c r="C1442">
        <v>2001</v>
      </c>
      <c r="D1442" t="str">
        <f t="shared" si="45"/>
        <v>LYBR2:2001</v>
      </c>
      <c r="E1442">
        <v>90</v>
      </c>
      <c r="F1442">
        <v>147.83172794000001</v>
      </c>
      <c r="G1442">
        <v>9.7584166343999996</v>
      </c>
      <c r="H1442">
        <v>25.480405673</v>
      </c>
    </row>
    <row r="1443" spans="1:8" x14ac:dyDescent="0.25">
      <c r="A1443" t="s">
        <v>375</v>
      </c>
      <c r="B1443" t="s">
        <v>290</v>
      </c>
      <c r="C1443">
        <v>2002</v>
      </c>
      <c r="D1443" t="str">
        <f t="shared" si="45"/>
        <v>LYBR2:2002</v>
      </c>
      <c r="E1443">
        <v>90</v>
      </c>
      <c r="F1443">
        <v>121.2914427</v>
      </c>
      <c r="G1443">
        <v>9.7284162952000006</v>
      </c>
      <c r="H1443">
        <v>23.464843547000001</v>
      </c>
    </row>
    <row r="1444" spans="1:8" x14ac:dyDescent="0.25">
      <c r="A1444" t="s">
        <v>375</v>
      </c>
      <c r="B1444" t="s">
        <v>290</v>
      </c>
      <c r="C1444">
        <v>2003</v>
      </c>
      <c r="D1444" t="str">
        <f t="shared" si="45"/>
        <v>LYBR2:2003</v>
      </c>
      <c r="E1444">
        <v>90</v>
      </c>
      <c r="F1444">
        <v>124.13140407</v>
      </c>
      <c r="G1444">
        <v>9.8912146634999996</v>
      </c>
      <c r="H1444">
        <v>23.369714777999999</v>
      </c>
    </row>
    <row r="1445" spans="1:8" x14ac:dyDescent="0.25">
      <c r="A1445" t="s">
        <v>375</v>
      </c>
      <c r="B1445" t="s">
        <v>290</v>
      </c>
      <c r="C1445">
        <v>2004</v>
      </c>
      <c r="D1445" t="str">
        <f t="shared" si="45"/>
        <v>LYBR2:2004</v>
      </c>
      <c r="E1445">
        <v>90</v>
      </c>
      <c r="F1445">
        <v>105.51388826</v>
      </c>
      <c r="G1445">
        <v>9.6146692361999992</v>
      </c>
      <c r="H1445">
        <v>22.413401406999998</v>
      </c>
    </row>
    <row r="1446" spans="1:8" x14ac:dyDescent="0.25">
      <c r="A1446" t="s">
        <v>375</v>
      </c>
      <c r="B1446" t="s">
        <v>290</v>
      </c>
      <c r="C1446">
        <v>2005</v>
      </c>
      <c r="D1446" t="str">
        <f t="shared" si="45"/>
        <v>LYBR2:2005</v>
      </c>
      <c r="E1446">
        <v>90</v>
      </c>
      <c r="F1446">
        <v>148.91732440999999</v>
      </c>
      <c r="G1446">
        <v>9.5677370614000008</v>
      </c>
      <c r="H1446">
        <v>25.918686304000001</v>
      </c>
    </row>
    <row r="1447" spans="1:8" x14ac:dyDescent="0.25">
      <c r="A1447" t="s">
        <v>375</v>
      </c>
      <c r="B1447" t="s">
        <v>290</v>
      </c>
      <c r="C1447">
        <v>2006</v>
      </c>
      <c r="D1447" t="str">
        <f t="shared" si="45"/>
        <v>LYBR2:2006</v>
      </c>
      <c r="E1447">
        <v>90</v>
      </c>
      <c r="F1447">
        <v>92.401769392000006</v>
      </c>
      <c r="G1447">
        <v>9.1805555877000007</v>
      </c>
      <c r="H1447">
        <v>21.186982921999999</v>
      </c>
    </row>
    <row r="1448" spans="1:8" x14ac:dyDescent="0.25">
      <c r="A1448" t="s">
        <v>375</v>
      </c>
      <c r="B1448" t="s">
        <v>290</v>
      </c>
      <c r="C1448">
        <v>2007</v>
      </c>
      <c r="D1448" t="str">
        <f t="shared" si="45"/>
        <v>LYBR2:2007</v>
      </c>
      <c r="E1448">
        <v>90</v>
      </c>
      <c r="F1448">
        <v>134.29834887999999</v>
      </c>
      <c r="G1448">
        <v>10.416172488000001</v>
      </c>
      <c r="H1448">
        <v>24.963413622000001</v>
      </c>
    </row>
    <row r="1449" spans="1:8" x14ac:dyDescent="0.25">
      <c r="A1449" t="s">
        <v>375</v>
      </c>
      <c r="B1449" t="s">
        <v>290</v>
      </c>
      <c r="C1449">
        <v>2009</v>
      </c>
      <c r="D1449" t="str">
        <f t="shared" si="45"/>
        <v>LYBR2:2009</v>
      </c>
      <c r="E1449">
        <v>90</v>
      </c>
      <c r="F1449">
        <v>66.049831234999999</v>
      </c>
      <c r="G1449">
        <v>8.8882349392000002</v>
      </c>
      <c r="H1449">
        <v>17.854492028999999</v>
      </c>
    </row>
    <row r="1450" spans="1:8" x14ac:dyDescent="0.25">
      <c r="A1450" t="s">
        <v>375</v>
      </c>
      <c r="B1450" t="s">
        <v>290</v>
      </c>
      <c r="C1450">
        <v>2010</v>
      </c>
      <c r="D1450" t="str">
        <f t="shared" si="45"/>
        <v>LYBR2:2010</v>
      </c>
      <c r="E1450">
        <v>90</v>
      </c>
      <c r="F1450">
        <v>77.244902761000006</v>
      </c>
      <c r="G1450">
        <v>9.4392081194999999</v>
      </c>
      <c r="H1450">
        <v>19.089752847</v>
      </c>
    </row>
    <row r="1451" spans="1:8" x14ac:dyDescent="0.25">
      <c r="A1451" t="s">
        <v>375</v>
      </c>
      <c r="B1451" t="s">
        <v>290</v>
      </c>
      <c r="C1451">
        <v>2011</v>
      </c>
      <c r="D1451" t="str">
        <f t="shared" si="45"/>
        <v>LYBR2:2011</v>
      </c>
      <c r="E1451">
        <v>90</v>
      </c>
      <c r="F1451">
        <v>65.909277911999993</v>
      </c>
      <c r="G1451">
        <v>9.0617698341999997</v>
      </c>
      <c r="H1451">
        <v>18.267134668000001</v>
      </c>
    </row>
    <row r="1452" spans="1:8" x14ac:dyDescent="0.25">
      <c r="A1452" t="s">
        <v>376</v>
      </c>
      <c r="B1452" t="str">
        <f t="shared" si="44"/>
        <v>LYBR</v>
      </c>
      <c r="C1452">
        <v>1993</v>
      </c>
      <c r="D1452" t="str">
        <f t="shared" si="45"/>
        <v>LYBR:1993</v>
      </c>
      <c r="E1452">
        <v>90</v>
      </c>
      <c r="F1452">
        <v>112.68302272</v>
      </c>
      <c r="G1452">
        <v>9.3602076704999995</v>
      </c>
      <c r="H1452">
        <v>23.341430525</v>
      </c>
    </row>
    <row r="1453" spans="1:8" x14ac:dyDescent="0.25">
      <c r="A1453" t="s">
        <v>376</v>
      </c>
      <c r="B1453" t="str">
        <f t="shared" si="44"/>
        <v>LYBR</v>
      </c>
      <c r="C1453">
        <v>1995</v>
      </c>
      <c r="D1453" t="str">
        <f t="shared" si="45"/>
        <v>LYBR:1995</v>
      </c>
      <c r="E1453">
        <v>90</v>
      </c>
      <c r="F1453">
        <v>126.76019212</v>
      </c>
      <c r="G1453">
        <v>9.3822680775999991</v>
      </c>
      <c r="H1453">
        <v>23.874887128000001</v>
      </c>
    </row>
    <row r="1454" spans="1:8" x14ac:dyDescent="0.25">
      <c r="A1454" t="s">
        <v>376</v>
      </c>
      <c r="B1454" t="str">
        <f t="shared" si="44"/>
        <v>LYBR</v>
      </c>
      <c r="C1454">
        <v>1996</v>
      </c>
      <c r="D1454" t="str">
        <f t="shared" si="45"/>
        <v>LYBR:1996</v>
      </c>
      <c r="E1454">
        <v>90</v>
      </c>
      <c r="F1454">
        <v>86.647190890000005</v>
      </c>
      <c r="G1454">
        <v>8.8012851462999997</v>
      </c>
      <c r="H1454">
        <v>21.204543195999999</v>
      </c>
    </row>
    <row r="1455" spans="1:8" x14ac:dyDescent="0.25">
      <c r="A1455" t="s">
        <v>376</v>
      </c>
      <c r="B1455" t="str">
        <f t="shared" si="44"/>
        <v>LYBR</v>
      </c>
      <c r="C1455">
        <v>1997</v>
      </c>
      <c r="D1455" t="str">
        <f t="shared" si="45"/>
        <v>LYBR:1997</v>
      </c>
      <c r="E1455">
        <v>90</v>
      </c>
      <c r="F1455">
        <v>124.61218818</v>
      </c>
      <c r="G1455">
        <v>9.4723515603999999</v>
      </c>
      <c r="H1455">
        <v>23.917854523999999</v>
      </c>
    </row>
    <row r="1456" spans="1:8" x14ac:dyDescent="0.25">
      <c r="A1456" t="s">
        <v>376</v>
      </c>
      <c r="B1456" t="str">
        <f t="shared" si="44"/>
        <v>LYBR</v>
      </c>
      <c r="C1456">
        <v>1998</v>
      </c>
      <c r="D1456" t="str">
        <f t="shared" si="45"/>
        <v>LYBR:1998</v>
      </c>
      <c r="E1456">
        <v>90</v>
      </c>
      <c r="F1456">
        <v>126.27129012</v>
      </c>
      <c r="G1456">
        <v>9.2605367888999996</v>
      </c>
      <c r="H1456">
        <v>23.666729576000002</v>
      </c>
    </row>
    <row r="1457" spans="1:8" x14ac:dyDescent="0.25">
      <c r="A1457" t="s">
        <v>376</v>
      </c>
      <c r="B1457" t="str">
        <f t="shared" si="44"/>
        <v>LYBR</v>
      </c>
      <c r="C1457">
        <v>1999</v>
      </c>
      <c r="D1457" t="str">
        <f t="shared" si="45"/>
        <v>LYBR:1999</v>
      </c>
      <c r="E1457">
        <v>90</v>
      </c>
      <c r="F1457">
        <v>120.40088613</v>
      </c>
      <c r="G1457">
        <v>9.6361758636000001</v>
      </c>
      <c r="H1457">
        <v>24.372241325000001</v>
      </c>
    </row>
    <row r="1458" spans="1:8" x14ac:dyDescent="0.25">
      <c r="A1458" t="s">
        <v>376</v>
      </c>
      <c r="B1458" t="str">
        <f t="shared" si="44"/>
        <v>LYBR</v>
      </c>
      <c r="C1458">
        <v>2000</v>
      </c>
      <c r="D1458" t="str">
        <f t="shared" si="45"/>
        <v>LYBR:2000</v>
      </c>
      <c r="E1458">
        <v>90</v>
      </c>
      <c r="F1458">
        <v>104.96110911</v>
      </c>
      <c r="G1458">
        <v>9.6205425282999997</v>
      </c>
      <c r="H1458">
        <v>23.101413785999998</v>
      </c>
    </row>
    <row r="1459" spans="1:8" x14ac:dyDescent="0.25">
      <c r="A1459" t="s">
        <v>376</v>
      </c>
      <c r="B1459" t="str">
        <f t="shared" si="44"/>
        <v>LYBR</v>
      </c>
      <c r="C1459">
        <v>2001</v>
      </c>
      <c r="D1459" t="str">
        <f t="shared" si="45"/>
        <v>LYBR:2001</v>
      </c>
      <c r="E1459">
        <v>90</v>
      </c>
      <c r="F1459">
        <v>147.83172794000001</v>
      </c>
      <c r="G1459">
        <v>9.7584166343999996</v>
      </c>
      <c r="H1459">
        <v>25.480405673</v>
      </c>
    </row>
    <row r="1460" spans="1:8" x14ac:dyDescent="0.25">
      <c r="A1460" t="s">
        <v>376</v>
      </c>
      <c r="B1460" t="str">
        <f t="shared" si="44"/>
        <v>LYBR</v>
      </c>
      <c r="C1460">
        <v>2002</v>
      </c>
      <c r="D1460" t="str">
        <f t="shared" si="45"/>
        <v>LYBR:2002</v>
      </c>
      <c r="E1460">
        <v>90</v>
      </c>
      <c r="F1460">
        <v>121.2914427</v>
      </c>
      <c r="G1460">
        <v>9.7284162952000006</v>
      </c>
      <c r="H1460">
        <v>23.464843547000001</v>
      </c>
    </row>
    <row r="1461" spans="1:8" x14ac:dyDescent="0.25">
      <c r="A1461" t="s">
        <v>376</v>
      </c>
      <c r="B1461" t="str">
        <f t="shared" si="44"/>
        <v>LYBR</v>
      </c>
      <c r="C1461">
        <v>2003</v>
      </c>
      <c r="D1461" t="str">
        <f t="shared" si="45"/>
        <v>LYBR:2003</v>
      </c>
      <c r="E1461">
        <v>90</v>
      </c>
      <c r="F1461">
        <v>124.13140407</v>
      </c>
      <c r="G1461">
        <v>9.8912146634999996</v>
      </c>
      <c r="H1461">
        <v>23.369714777999999</v>
      </c>
    </row>
    <row r="1462" spans="1:8" x14ac:dyDescent="0.25">
      <c r="A1462" t="s">
        <v>376</v>
      </c>
      <c r="B1462" t="str">
        <f t="shared" si="44"/>
        <v>LYBR</v>
      </c>
      <c r="C1462">
        <v>2004</v>
      </c>
      <c r="D1462" t="str">
        <f t="shared" si="45"/>
        <v>LYBR:2004</v>
      </c>
      <c r="E1462">
        <v>90</v>
      </c>
      <c r="F1462">
        <v>105.51388826</v>
      </c>
      <c r="G1462">
        <v>9.6146692361999992</v>
      </c>
      <c r="H1462">
        <v>22.413401406999998</v>
      </c>
    </row>
    <row r="1463" spans="1:8" x14ac:dyDescent="0.25">
      <c r="A1463" t="s">
        <v>376</v>
      </c>
      <c r="B1463" t="str">
        <f t="shared" si="44"/>
        <v>LYBR</v>
      </c>
      <c r="C1463">
        <v>2005</v>
      </c>
      <c r="D1463" t="str">
        <f t="shared" si="45"/>
        <v>LYBR:2005</v>
      </c>
      <c r="E1463">
        <v>90</v>
      </c>
      <c r="F1463">
        <v>148.91732440999999</v>
      </c>
      <c r="G1463">
        <v>9.5677370614000008</v>
      </c>
      <c r="H1463">
        <v>25.918686304000001</v>
      </c>
    </row>
    <row r="1464" spans="1:8" x14ac:dyDescent="0.25">
      <c r="A1464" t="s">
        <v>376</v>
      </c>
      <c r="B1464" t="str">
        <f t="shared" si="44"/>
        <v>LYBR</v>
      </c>
      <c r="C1464">
        <v>2006</v>
      </c>
      <c r="D1464" t="str">
        <f t="shared" si="45"/>
        <v>LYBR:2006</v>
      </c>
      <c r="E1464">
        <v>90</v>
      </c>
      <c r="F1464">
        <v>92.401769392000006</v>
      </c>
      <c r="G1464">
        <v>9.1805555877000007</v>
      </c>
      <c r="H1464">
        <v>21.186982921999999</v>
      </c>
    </row>
    <row r="1465" spans="1:8" x14ac:dyDescent="0.25">
      <c r="A1465" t="s">
        <v>376</v>
      </c>
      <c r="B1465" t="str">
        <f t="shared" si="44"/>
        <v>LYBR</v>
      </c>
      <c r="C1465">
        <v>2007</v>
      </c>
      <c r="D1465" t="str">
        <f t="shared" si="45"/>
        <v>LYBR:2007</v>
      </c>
      <c r="E1465">
        <v>90</v>
      </c>
      <c r="F1465">
        <v>134.29834887999999</v>
      </c>
      <c r="G1465">
        <v>10.416172488000001</v>
      </c>
      <c r="H1465">
        <v>24.963413622000001</v>
      </c>
    </row>
    <row r="1466" spans="1:8" x14ac:dyDescent="0.25">
      <c r="A1466" t="s">
        <v>376</v>
      </c>
      <c r="B1466" t="str">
        <f t="shared" si="44"/>
        <v>LYBR</v>
      </c>
      <c r="C1466">
        <v>2009</v>
      </c>
      <c r="D1466" t="str">
        <f t="shared" si="45"/>
        <v>LYBR:2009</v>
      </c>
      <c r="E1466">
        <v>90</v>
      </c>
      <c r="F1466">
        <v>66.049831234999999</v>
      </c>
      <c r="G1466">
        <v>8.8882349392000002</v>
      </c>
      <c r="H1466">
        <v>17.854492028999999</v>
      </c>
    </row>
    <row r="1467" spans="1:8" x14ac:dyDescent="0.25">
      <c r="A1467" t="s">
        <v>376</v>
      </c>
      <c r="B1467" t="str">
        <f t="shared" si="44"/>
        <v>LYBR</v>
      </c>
      <c r="C1467">
        <v>2010</v>
      </c>
      <c r="D1467" t="str">
        <f t="shared" si="45"/>
        <v>LYBR:2010</v>
      </c>
      <c r="E1467">
        <v>90</v>
      </c>
      <c r="F1467">
        <v>77.244902761000006</v>
      </c>
      <c r="G1467">
        <v>9.4392081194999999</v>
      </c>
      <c r="H1467">
        <v>19.089752847</v>
      </c>
    </row>
    <row r="1468" spans="1:8" x14ac:dyDescent="0.25">
      <c r="A1468" t="s">
        <v>376</v>
      </c>
      <c r="B1468" t="str">
        <f t="shared" si="44"/>
        <v>LYBR</v>
      </c>
      <c r="C1468">
        <v>2011</v>
      </c>
      <c r="D1468" t="str">
        <f t="shared" si="45"/>
        <v>LYBR:2011</v>
      </c>
      <c r="E1468">
        <v>90</v>
      </c>
      <c r="F1468">
        <v>65.909277911999993</v>
      </c>
      <c r="G1468">
        <v>9.0617698341999997</v>
      </c>
      <c r="H1468">
        <v>18.267134668000001</v>
      </c>
    </row>
    <row r="1469" spans="1:8" x14ac:dyDescent="0.25">
      <c r="A1469" t="s">
        <v>376</v>
      </c>
      <c r="B1469" t="str">
        <f t="shared" si="44"/>
        <v>LYBR</v>
      </c>
      <c r="C1469">
        <v>2012</v>
      </c>
      <c r="D1469" t="str">
        <f t="shared" si="45"/>
        <v>LYBR:2012</v>
      </c>
      <c r="E1469">
        <v>90</v>
      </c>
      <c r="F1469">
        <v>61.722623513000002</v>
      </c>
      <c r="G1469">
        <v>8.8646622855999997</v>
      </c>
      <c r="H1469">
        <v>17.780502959</v>
      </c>
    </row>
    <row r="1470" spans="1:8" x14ac:dyDescent="0.25">
      <c r="A1470" t="s">
        <v>376</v>
      </c>
      <c r="B1470" t="str">
        <f t="shared" si="44"/>
        <v>LYBR</v>
      </c>
      <c r="C1470">
        <v>2013</v>
      </c>
      <c r="D1470" t="str">
        <f t="shared" si="45"/>
        <v>LYBR:2013</v>
      </c>
      <c r="E1470">
        <v>90</v>
      </c>
      <c r="F1470">
        <v>58.411142589000001</v>
      </c>
      <c r="G1470">
        <v>8.9342292853000007</v>
      </c>
      <c r="H1470">
        <v>17.321281978999998</v>
      </c>
    </row>
    <row r="1471" spans="1:8" x14ac:dyDescent="0.25">
      <c r="A1471" t="s">
        <v>376</v>
      </c>
      <c r="B1471" t="str">
        <f t="shared" si="44"/>
        <v>LYBR</v>
      </c>
      <c r="C1471">
        <v>2014</v>
      </c>
      <c r="D1471" t="str">
        <f t="shared" si="45"/>
        <v>LYBR:2014</v>
      </c>
      <c r="E1471">
        <v>90</v>
      </c>
      <c r="F1471">
        <v>54.189735757999998</v>
      </c>
      <c r="G1471">
        <v>8.5922121867999994</v>
      </c>
      <c r="H1471">
        <v>16.614868429000001</v>
      </c>
    </row>
    <row r="1472" spans="1:8" x14ac:dyDescent="0.25">
      <c r="A1472" t="s">
        <v>376</v>
      </c>
      <c r="B1472" t="str">
        <f t="shared" si="44"/>
        <v>LYBR</v>
      </c>
      <c r="C1472">
        <v>2015</v>
      </c>
      <c r="D1472" t="str">
        <f t="shared" si="45"/>
        <v>LYBR:2015</v>
      </c>
      <c r="E1472">
        <v>90</v>
      </c>
      <c r="F1472">
        <v>47.164360791</v>
      </c>
      <c r="G1472">
        <v>8.1345012368000003</v>
      </c>
      <c r="H1472">
        <v>15.219822262999999</v>
      </c>
    </row>
    <row r="1473" spans="1:8" x14ac:dyDescent="0.25">
      <c r="A1473" t="s">
        <v>376</v>
      </c>
      <c r="B1473" t="str">
        <f t="shared" si="44"/>
        <v>LYBR</v>
      </c>
      <c r="C1473">
        <v>2016</v>
      </c>
      <c r="D1473" t="str">
        <f t="shared" si="45"/>
        <v>LYBR:2016</v>
      </c>
      <c r="E1473">
        <v>90</v>
      </c>
      <c r="F1473">
        <v>40.532920238000003</v>
      </c>
      <c r="G1473">
        <v>7.4689884469000001</v>
      </c>
      <c r="H1473">
        <v>13.415893017</v>
      </c>
    </row>
    <row r="1474" spans="1:8" x14ac:dyDescent="0.25">
      <c r="A1474" t="s">
        <v>376</v>
      </c>
      <c r="B1474" t="str">
        <f t="shared" ref="B1474:B1537" si="46">LEFT(A1474,4)</f>
        <v>LYBR</v>
      </c>
      <c r="C1474">
        <v>2017</v>
      </c>
      <c r="D1474" t="str">
        <f t="shared" ref="D1474:D1537" si="47">CONCATENATE(B1474,":",C1474)</f>
        <v>LYBR:2017</v>
      </c>
      <c r="E1474">
        <v>90</v>
      </c>
      <c r="F1474">
        <v>41.967954100999997</v>
      </c>
      <c r="G1474">
        <v>7.9848462026</v>
      </c>
      <c r="H1474">
        <v>13.947623362</v>
      </c>
    </row>
    <row r="1475" spans="1:8" x14ac:dyDescent="0.25">
      <c r="A1475" t="s">
        <v>377</v>
      </c>
      <c r="B1475" t="s">
        <v>290</v>
      </c>
      <c r="C1475">
        <v>2012</v>
      </c>
      <c r="D1475" t="str">
        <f t="shared" si="47"/>
        <v>LYBR2:2012</v>
      </c>
      <c r="E1475">
        <v>90</v>
      </c>
      <c r="F1475">
        <v>61.722623513000002</v>
      </c>
      <c r="G1475">
        <v>8.8796227176000002</v>
      </c>
      <c r="H1475">
        <v>17.780502959</v>
      </c>
    </row>
    <row r="1476" spans="1:8" x14ac:dyDescent="0.25">
      <c r="A1476" t="s">
        <v>377</v>
      </c>
      <c r="B1476" t="s">
        <v>290</v>
      </c>
      <c r="C1476">
        <v>2013</v>
      </c>
      <c r="D1476" t="str">
        <f t="shared" si="47"/>
        <v>LYBR2:2013</v>
      </c>
      <c r="E1476">
        <v>90</v>
      </c>
      <c r="F1476">
        <v>58.411142589000001</v>
      </c>
      <c r="G1476">
        <v>9.0271781857000004</v>
      </c>
      <c r="H1476">
        <v>17.321281978999998</v>
      </c>
    </row>
    <row r="1477" spans="1:8" x14ac:dyDescent="0.25">
      <c r="A1477" t="s">
        <v>377</v>
      </c>
      <c r="B1477" t="s">
        <v>290</v>
      </c>
      <c r="C1477">
        <v>2014</v>
      </c>
      <c r="D1477" t="str">
        <f t="shared" si="47"/>
        <v>LYBR2:2014</v>
      </c>
      <c r="E1477">
        <v>90</v>
      </c>
      <c r="F1477">
        <v>53.952839267999998</v>
      </c>
      <c r="G1477">
        <v>8.6572634571999991</v>
      </c>
      <c r="H1477">
        <v>16.557946325</v>
      </c>
    </row>
    <row r="1478" spans="1:8" x14ac:dyDescent="0.25">
      <c r="A1478" t="s">
        <v>377</v>
      </c>
      <c r="B1478" t="s">
        <v>290</v>
      </c>
      <c r="C1478">
        <v>2015</v>
      </c>
      <c r="D1478" t="str">
        <f t="shared" si="47"/>
        <v>LYBR2:2015</v>
      </c>
      <c r="E1478">
        <v>90</v>
      </c>
      <c r="F1478">
        <v>47.164360791</v>
      </c>
      <c r="G1478">
        <v>8.0218466609999997</v>
      </c>
      <c r="H1478">
        <v>15.219822262999999</v>
      </c>
    </row>
    <row r="1479" spans="1:8" x14ac:dyDescent="0.25">
      <c r="A1479" t="s">
        <v>377</v>
      </c>
      <c r="B1479" t="s">
        <v>290</v>
      </c>
      <c r="C1479">
        <v>2016</v>
      </c>
      <c r="D1479" t="str">
        <f t="shared" si="47"/>
        <v>LYBR2:2016</v>
      </c>
      <c r="E1479">
        <v>90</v>
      </c>
      <c r="F1479">
        <v>40.482605677999999</v>
      </c>
      <c r="G1479">
        <v>7.5044876822999997</v>
      </c>
      <c r="H1479">
        <v>13.396429208000001</v>
      </c>
    </row>
    <row r="1480" spans="1:8" x14ac:dyDescent="0.25">
      <c r="A1480" t="s">
        <v>377</v>
      </c>
      <c r="B1480" t="s">
        <v>290</v>
      </c>
      <c r="C1480">
        <v>2017</v>
      </c>
      <c r="D1480" t="str">
        <f t="shared" si="47"/>
        <v>LYBR2:2017</v>
      </c>
      <c r="E1480">
        <v>90</v>
      </c>
      <c r="F1480">
        <v>41.967954100999997</v>
      </c>
      <c r="G1480">
        <v>7.7750426683000002</v>
      </c>
      <c r="H1480">
        <v>13.947623362</v>
      </c>
    </row>
    <row r="1481" spans="1:8" x14ac:dyDescent="0.25">
      <c r="A1481" t="s">
        <v>93</v>
      </c>
      <c r="B1481" t="str">
        <f t="shared" si="46"/>
        <v>MACA</v>
      </c>
      <c r="C1481">
        <v>1992</v>
      </c>
      <c r="D1481" t="str">
        <f t="shared" si="47"/>
        <v>MACA:1992</v>
      </c>
      <c r="E1481">
        <v>90</v>
      </c>
      <c r="F1481">
        <v>252.06971159</v>
      </c>
      <c r="G1481">
        <v>9.3606511712000007</v>
      </c>
      <c r="H1481">
        <v>31.280311676</v>
      </c>
    </row>
    <row r="1482" spans="1:8" x14ac:dyDescent="0.25">
      <c r="A1482" t="s">
        <v>93</v>
      </c>
      <c r="B1482" t="str">
        <f t="shared" si="46"/>
        <v>MACA</v>
      </c>
      <c r="C1482">
        <v>1993</v>
      </c>
      <c r="D1482" t="str">
        <f t="shared" si="47"/>
        <v>MACA:1993</v>
      </c>
      <c r="E1482">
        <v>90</v>
      </c>
      <c r="F1482">
        <v>274.59034972000001</v>
      </c>
      <c r="G1482">
        <v>9.5406493483000006</v>
      </c>
      <c r="H1482">
        <v>32.540924599</v>
      </c>
    </row>
    <row r="1483" spans="1:8" x14ac:dyDescent="0.25">
      <c r="A1483" t="s">
        <v>93</v>
      </c>
      <c r="B1483" t="str">
        <f t="shared" si="46"/>
        <v>MACA</v>
      </c>
      <c r="C1483">
        <v>1995</v>
      </c>
      <c r="D1483" t="str">
        <f t="shared" si="47"/>
        <v>MACA:1995</v>
      </c>
      <c r="E1483">
        <v>90</v>
      </c>
      <c r="F1483">
        <v>238.15731148</v>
      </c>
      <c r="G1483">
        <v>10.008263048</v>
      </c>
      <c r="H1483">
        <v>30.999272475000001</v>
      </c>
    </row>
    <row r="1484" spans="1:8" x14ac:dyDescent="0.25">
      <c r="A1484" t="s">
        <v>93</v>
      </c>
      <c r="B1484" t="str">
        <f t="shared" si="46"/>
        <v>MACA</v>
      </c>
      <c r="C1484">
        <v>1996</v>
      </c>
      <c r="D1484" t="str">
        <f t="shared" si="47"/>
        <v>MACA:1996</v>
      </c>
      <c r="E1484">
        <v>90</v>
      </c>
      <c r="F1484">
        <v>256.35255151000001</v>
      </c>
      <c r="G1484">
        <v>9.8118881494999997</v>
      </c>
      <c r="H1484">
        <v>31.726641913999998</v>
      </c>
    </row>
    <row r="1485" spans="1:8" x14ac:dyDescent="0.25">
      <c r="A1485" t="s">
        <v>93</v>
      </c>
      <c r="B1485" t="str">
        <f t="shared" si="46"/>
        <v>MACA</v>
      </c>
      <c r="C1485">
        <v>1997</v>
      </c>
      <c r="D1485" t="str">
        <f t="shared" si="47"/>
        <v>MACA:1997</v>
      </c>
      <c r="E1485">
        <v>90</v>
      </c>
      <c r="F1485">
        <v>216.73714637</v>
      </c>
      <c r="G1485">
        <v>9.5283371135999992</v>
      </c>
      <c r="H1485">
        <v>30.312422905999998</v>
      </c>
    </row>
    <row r="1486" spans="1:8" x14ac:dyDescent="0.25">
      <c r="A1486" t="s">
        <v>93</v>
      </c>
      <c r="B1486" t="str">
        <f t="shared" si="46"/>
        <v>MACA</v>
      </c>
      <c r="C1486">
        <v>1999</v>
      </c>
      <c r="D1486" t="str">
        <f t="shared" si="47"/>
        <v>MACA:1999</v>
      </c>
      <c r="E1486">
        <v>90</v>
      </c>
      <c r="F1486">
        <v>227.67553365000001</v>
      </c>
      <c r="G1486">
        <v>9.5783933084000008</v>
      </c>
      <c r="H1486">
        <v>30.685898249000001</v>
      </c>
    </row>
    <row r="1487" spans="1:8" x14ac:dyDescent="0.25">
      <c r="A1487" t="s">
        <v>93</v>
      </c>
      <c r="B1487" t="str">
        <f t="shared" si="46"/>
        <v>MACA</v>
      </c>
      <c r="C1487">
        <v>2000</v>
      </c>
      <c r="D1487" t="str">
        <f t="shared" si="47"/>
        <v>MACA:2000</v>
      </c>
      <c r="E1487">
        <v>90</v>
      </c>
      <c r="F1487">
        <v>195.10260833000001</v>
      </c>
      <c r="G1487">
        <v>8.6432015128999993</v>
      </c>
      <c r="H1487">
        <v>29.011366239000001</v>
      </c>
    </row>
    <row r="1488" spans="1:8" x14ac:dyDescent="0.25">
      <c r="A1488" t="s">
        <v>93</v>
      </c>
      <c r="B1488" t="str">
        <f t="shared" si="46"/>
        <v>MACA</v>
      </c>
      <c r="C1488">
        <v>2001</v>
      </c>
      <c r="D1488" t="str">
        <f t="shared" si="47"/>
        <v>MACA:2001</v>
      </c>
      <c r="E1488">
        <v>90</v>
      </c>
      <c r="F1488">
        <v>229.48093352000001</v>
      </c>
      <c r="G1488">
        <v>9.9484560897000005</v>
      </c>
      <c r="H1488">
        <v>30.796911140999999</v>
      </c>
    </row>
    <row r="1489" spans="1:8" x14ac:dyDescent="0.25">
      <c r="A1489" t="s">
        <v>93</v>
      </c>
      <c r="B1489" t="str">
        <f t="shared" si="46"/>
        <v>MACA</v>
      </c>
      <c r="C1489">
        <v>2002</v>
      </c>
      <c r="D1489" t="str">
        <f t="shared" si="47"/>
        <v>MACA:2002</v>
      </c>
      <c r="E1489">
        <v>90</v>
      </c>
      <c r="F1489">
        <v>199.13669691999999</v>
      </c>
      <c r="G1489">
        <v>8.9506634097000006</v>
      </c>
      <c r="H1489">
        <v>29.322963546</v>
      </c>
    </row>
    <row r="1490" spans="1:8" x14ac:dyDescent="0.25">
      <c r="A1490" t="s">
        <v>93</v>
      </c>
      <c r="B1490" t="str">
        <f t="shared" si="46"/>
        <v>MACA</v>
      </c>
      <c r="C1490">
        <v>2003</v>
      </c>
      <c r="D1490" t="str">
        <f t="shared" si="47"/>
        <v>MACA:2003</v>
      </c>
      <c r="E1490">
        <v>90</v>
      </c>
      <c r="F1490">
        <v>233.45347158000001</v>
      </c>
      <c r="G1490">
        <v>9.4904268246000001</v>
      </c>
      <c r="H1490">
        <v>30.544788156999999</v>
      </c>
    </row>
    <row r="1491" spans="1:8" x14ac:dyDescent="0.25">
      <c r="A1491" t="s">
        <v>93</v>
      </c>
      <c r="B1491" t="str">
        <f t="shared" si="46"/>
        <v>MACA</v>
      </c>
      <c r="C1491">
        <v>2004</v>
      </c>
      <c r="D1491" t="str">
        <f t="shared" si="47"/>
        <v>MACA:2004</v>
      </c>
      <c r="E1491">
        <v>90</v>
      </c>
      <c r="F1491">
        <v>204.39665234</v>
      </c>
      <c r="G1491">
        <v>9.6272785207999991</v>
      </c>
      <c r="H1491">
        <v>29.468671020999999</v>
      </c>
    </row>
    <row r="1492" spans="1:8" x14ac:dyDescent="0.25">
      <c r="A1492" t="s">
        <v>93</v>
      </c>
      <c r="B1492" t="str">
        <f t="shared" si="46"/>
        <v>MACA</v>
      </c>
      <c r="C1492">
        <v>2005</v>
      </c>
      <c r="D1492" t="str">
        <f t="shared" si="47"/>
        <v>MACA:2005</v>
      </c>
      <c r="E1492">
        <v>90</v>
      </c>
      <c r="F1492">
        <v>281.27742929999999</v>
      </c>
      <c r="G1492">
        <v>9.6229442873999993</v>
      </c>
      <c r="H1492">
        <v>32.691049307999997</v>
      </c>
    </row>
    <row r="1493" spans="1:8" x14ac:dyDescent="0.25">
      <c r="A1493" t="s">
        <v>93</v>
      </c>
      <c r="B1493" t="str">
        <f t="shared" si="46"/>
        <v>MACA</v>
      </c>
      <c r="C1493">
        <v>2006</v>
      </c>
      <c r="D1493" t="str">
        <f t="shared" si="47"/>
        <v>MACA:2006</v>
      </c>
      <c r="E1493">
        <v>90</v>
      </c>
      <c r="F1493">
        <v>235.41915702</v>
      </c>
      <c r="G1493">
        <v>9.8758233204000003</v>
      </c>
      <c r="H1493">
        <v>30.889745593000001</v>
      </c>
    </row>
    <row r="1494" spans="1:8" x14ac:dyDescent="0.25">
      <c r="A1494" t="s">
        <v>93</v>
      </c>
      <c r="B1494" t="str">
        <f t="shared" si="46"/>
        <v>MACA</v>
      </c>
      <c r="C1494">
        <v>2007</v>
      </c>
      <c r="D1494" t="str">
        <f t="shared" si="47"/>
        <v>MACA:2007</v>
      </c>
      <c r="E1494">
        <v>90</v>
      </c>
      <c r="F1494">
        <v>234.53330155</v>
      </c>
      <c r="G1494">
        <v>9.9737816638000005</v>
      </c>
      <c r="H1494">
        <v>30.942237221999999</v>
      </c>
    </row>
    <row r="1495" spans="1:8" x14ac:dyDescent="0.25">
      <c r="A1495" t="s">
        <v>93</v>
      </c>
      <c r="B1495" t="str">
        <f t="shared" si="46"/>
        <v>MACA</v>
      </c>
      <c r="C1495">
        <v>2008</v>
      </c>
      <c r="D1495" t="str">
        <f t="shared" si="47"/>
        <v>MACA:2008</v>
      </c>
      <c r="E1495">
        <v>90</v>
      </c>
      <c r="F1495">
        <v>172.66869948999999</v>
      </c>
      <c r="G1495">
        <v>9.5497591135000004</v>
      </c>
      <c r="H1495">
        <v>27.99243646</v>
      </c>
    </row>
    <row r="1496" spans="1:8" x14ac:dyDescent="0.25">
      <c r="A1496" t="s">
        <v>93</v>
      </c>
      <c r="B1496" t="str">
        <f t="shared" si="46"/>
        <v>MACA</v>
      </c>
      <c r="C1496">
        <v>2009</v>
      </c>
      <c r="D1496" t="str">
        <f t="shared" si="47"/>
        <v>MACA:2009</v>
      </c>
      <c r="E1496">
        <v>90</v>
      </c>
      <c r="F1496">
        <v>145.14192460000001</v>
      </c>
      <c r="G1496">
        <v>9.6056497343</v>
      </c>
      <c r="H1496">
        <v>26.549138037999999</v>
      </c>
    </row>
    <row r="1497" spans="1:8" x14ac:dyDescent="0.25">
      <c r="A1497" t="s">
        <v>93</v>
      </c>
      <c r="B1497" t="str">
        <f t="shared" si="46"/>
        <v>MACA</v>
      </c>
      <c r="C1497">
        <v>2010</v>
      </c>
      <c r="D1497" t="str">
        <f t="shared" si="47"/>
        <v>MACA:2010</v>
      </c>
      <c r="E1497">
        <v>90</v>
      </c>
      <c r="F1497">
        <v>115.87116286</v>
      </c>
      <c r="G1497">
        <v>8.4731487854999994</v>
      </c>
      <c r="H1497">
        <v>24.234137537999999</v>
      </c>
    </row>
    <row r="1498" spans="1:8" x14ac:dyDescent="0.25">
      <c r="A1498" t="s">
        <v>93</v>
      </c>
      <c r="B1498" t="str">
        <f t="shared" si="46"/>
        <v>MACA</v>
      </c>
      <c r="C1498">
        <v>2011</v>
      </c>
      <c r="D1498" t="str">
        <f t="shared" si="47"/>
        <v>MACA:2011</v>
      </c>
      <c r="E1498">
        <v>90</v>
      </c>
      <c r="F1498">
        <v>121.24897935</v>
      </c>
      <c r="G1498">
        <v>8.7823469179</v>
      </c>
      <c r="H1498">
        <v>24.586438532999999</v>
      </c>
    </row>
    <row r="1499" spans="1:8" x14ac:dyDescent="0.25">
      <c r="A1499" t="s">
        <v>93</v>
      </c>
      <c r="B1499" t="str">
        <f t="shared" si="46"/>
        <v>MACA</v>
      </c>
      <c r="C1499">
        <v>2012</v>
      </c>
      <c r="D1499" t="str">
        <f t="shared" si="47"/>
        <v>MACA:2012</v>
      </c>
      <c r="E1499">
        <v>90</v>
      </c>
      <c r="F1499">
        <v>94.760573669999999</v>
      </c>
      <c r="G1499">
        <v>8.8226655168000008</v>
      </c>
      <c r="H1499">
        <v>22.266293116</v>
      </c>
    </row>
    <row r="1500" spans="1:8" x14ac:dyDescent="0.25">
      <c r="A1500" t="s">
        <v>93</v>
      </c>
      <c r="B1500" t="str">
        <f t="shared" si="46"/>
        <v>MACA</v>
      </c>
      <c r="C1500">
        <v>2013</v>
      </c>
      <c r="D1500" t="str">
        <f t="shared" si="47"/>
        <v>MACA:2013</v>
      </c>
      <c r="E1500">
        <v>90</v>
      </c>
      <c r="F1500">
        <v>99.626067966999997</v>
      </c>
      <c r="G1500">
        <v>8.8330230028999992</v>
      </c>
      <c r="H1500">
        <v>22.584755886</v>
      </c>
    </row>
    <row r="1501" spans="1:8" x14ac:dyDescent="0.25">
      <c r="A1501" t="s">
        <v>93</v>
      </c>
      <c r="B1501" t="str">
        <f t="shared" si="46"/>
        <v>MACA</v>
      </c>
      <c r="C1501">
        <v>2014</v>
      </c>
      <c r="D1501" t="str">
        <f t="shared" si="47"/>
        <v>MACA:2014</v>
      </c>
      <c r="E1501">
        <v>90</v>
      </c>
      <c r="F1501">
        <v>100.37019854</v>
      </c>
      <c r="G1501">
        <v>8.8249470424999998</v>
      </c>
      <c r="H1501">
        <v>22.790418088999999</v>
      </c>
    </row>
    <row r="1502" spans="1:8" x14ac:dyDescent="0.25">
      <c r="A1502" t="s">
        <v>93</v>
      </c>
      <c r="B1502" t="str">
        <f t="shared" si="46"/>
        <v>MACA</v>
      </c>
      <c r="C1502">
        <v>2015</v>
      </c>
      <c r="D1502" t="str">
        <f t="shared" si="47"/>
        <v>MACA:2015</v>
      </c>
      <c r="E1502">
        <v>90</v>
      </c>
      <c r="F1502">
        <v>96.915685206999996</v>
      </c>
      <c r="G1502">
        <v>9.6124568995999997</v>
      </c>
      <c r="H1502">
        <v>22.367887342</v>
      </c>
    </row>
    <row r="1503" spans="1:8" x14ac:dyDescent="0.25">
      <c r="A1503" t="s">
        <v>93</v>
      </c>
      <c r="B1503" t="str">
        <f t="shared" si="46"/>
        <v>MACA</v>
      </c>
      <c r="C1503">
        <v>2016</v>
      </c>
      <c r="D1503" t="str">
        <f t="shared" si="47"/>
        <v>MACA:2016</v>
      </c>
      <c r="E1503">
        <v>90</v>
      </c>
      <c r="F1503">
        <v>77.577014434999995</v>
      </c>
      <c r="G1503">
        <v>8.4563147944000008</v>
      </c>
      <c r="H1503">
        <v>20.117094454</v>
      </c>
    </row>
    <row r="1504" spans="1:8" x14ac:dyDescent="0.25">
      <c r="A1504" t="s">
        <v>93</v>
      </c>
      <c r="B1504" t="str">
        <f t="shared" si="46"/>
        <v>MACA</v>
      </c>
      <c r="C1504">
        <v>2017</v>
      </c>
      <c r="D1504" t="str">
        <f t="shared" si="47"/>
        <v>MACA:2017</v>
      </c>
      <c r="E1504">
        <v>90</v>
      </c>
      <c r="F1504">
        <v>71.360877399000003</v>
      </c>
      <c r="G1504">
        <v>8.6443234486999998</v>
      </c>
      <c r="H1504">
        <v>19.253705514</v>
      </c>
    </row>
    <row r="1505" spans="1:8" x14ac:dyDescent="0.25">
      <c r="A1505" t="s">
        <v>378</v>
      </c>
      <c r="B1505" t="str">
        <f t="shared" si="46"/>
        <v>MAKA</v>
      </c>
      <c r="C1505">
        <v>2011</v>
      </c>
      <c r="D1505" t="str">
        <f t="shared" si="47"/>
        <v>MAKA:2011</v>
      </c>
      <c r="E1505">
        <v>90</v>
      </c>
      <c r="F1505">
        <v>34.909308394</v>
      </c>
      <c r="G1505">
        <v>6.6455624558000004</v>
      </c>
      <c r="H1505">
        <v>12.239251834999999</v>
      </c>
    </row>
    <row r="1506" spans="1:8" x14ac:dyDescent="0.25">
      <c r="A1506" t="s">
        <v>378</v>
      </c>
      <c r="B1506" t="str">
        <f t="shared" si="46"/>
        <v>MAKA</v>
      </c>
      <c r="C1506">
        <v>2012</v>
      </c>
      <c r="D1506" t="str">
        <f t="shared" si="47"/>
        <v>MAKA:2012</v>
      </c>
      <c r="E1506">
        <v>90</v>
      </c>
      <c r="F1506">
        <v>35.254075749000002</v>
      </c>
      <c r="G1506">
        <v>7.7549060088999999</v>
      </c>
      <c r="H1506">
        <v>12.254091314</v>
      </c>
    </row>
    <row r="1507" spans="1:8" x14ac:dyDescent="0.25">
      <c r="A1507" t="s">
        <v>378</v>
      </c>
      <c r="B1507" t="str">
        <f t="shared" si="46"/>
        <v>MAKA</v>
      </c>
      <c r="C1507">
        <v>2013</v>
      </c>
      <c r="D1507" t="str">
        <f t="shared" si="47"/>
        <v>MAKA:2013</v>
      </c>
      <c r="E1507">
        <v>90</v>
      </c>
      <c r="F1507">
        <v>34.576316540000001</v>
      </c>
      <c r="G1507">
        <v>7.2943003299000004</v>
      </c>
      <c r="H1507">
        <v>12.212039184</v>
      </c>
    </row>
    <row r="1508" spans="1:8" x14ac:dyDescent="0.25">
      <c r="A1508" t="s">
        <v>378</v>
      </c>
      <c r="B1508" t="str">
        <f t="shared" si="46"/>
        <v>MAKA</v>
      </c>
      <c r="C1508">
        <v>2014</v>
      </c>
      <c r="D1508" t="str">
        <f t="shared" si="47"/>
        <v>MAKA:2014</v>
      </c>
      <c r="E1508">
        <v>90</v>
      </c>
      <c r="F1508">
        <v>38.171251357999999</v>
      </c>
      <c r="G1508">
        <v>7.9355558494</v>
      </c>
      <c r="H1508">
        <v>13.136397818000001</v>
      </c>
    </row>
    <row r="1509" spans="1:8" x14ac:dyDescent="0.25">
      <c r="A1509" t="s">
        <v>378</v>
      </c>
      <c r="B1509" t="str">
        <f t="shared" si="46"/>
        <v>MAKA</v>
      </c>
      <c r="C1509">
        <v>2015</v>
      </c>
      <c r="D1509" t="str">
        <f t="shared" si="47"/>
        <v>MAKA:2015</v>
      </c>
      <c r="E1509">
        <v>90</v>
      </c>
      <c r="F1509">
        <v>28.736253933</v>
      </c>
      <c r="G1509">
        <v>6.8895385636000004</v>
      </c>
      <c r="H1509">
        <v>10.33686275</v>
      </c>
    </row>
    <row r="1510" spans="1:8" x14ac:dyDescent="0.25">
      <c r="A1510" t="s">
        <v>378</v>
      </c>
      <c r="B1510" t="str">
        <f t="shared" si="46"/>
        <v>MAKA</v>
      </c>
      <c r="C1510">
        <v>2016</v>
      </c>
      <c r="D1510" t="str">
        <f t="shared" si="47"/>
        <v>MAKA:2016</v>
      </c>
      <c r="E1510">
        <v>90</v>
      </c>
      <c r="F1510">
        <v>28.979783234999999</v>
      </c>
      <c r="G1510">
        <v>7.4538537368000002</v>
      </c>
      <c r="H1510">
        <v>10.339257474</v>
      </c>
    </row>
    <row r="1511" spans="1:8" x14ac:dyDescent="0.25">
      <c r="A1511" t="s">
        <v>378</v>
      </c>
      <c r="B1511" t="str">
        <f t="shared" si="46"/>
        <v>MAKA</v>
      </c>
      <c r="C1511">
        <v>2017</v>
      </c>
      <c r="D1511" t="str">
        <f t="shared" si="47"/>
        <v>MAKA:2017</v>
      </c>
      <c r="E1511">
        <v>90</v>
      </c>
      <c r="F1511">
        <v>29.669575222999999</v>
      </c>
      <c r="G1511">
        <v>7.0954194076999997</v>
      </c>
      <c r="H1511">
        <v>10.511301977</v>
      </c>
    </row>
    <row r="1512" spans="1:8" x14ac:dyDescent="0.25">
      <c r="A1512" t="s">
        <v>379</v>
      </c>
      <c r="B1512" t="str">
        <f t="shared" si="46"/>
        <v>MAVI</v>
      </c>
      <c r="C1512">
        <v>2003</v>
      </c>
      <c r="D1512" t="str">
        <f t="shared" si="47"/>
        <v>MAVI:2003</v>
      </c>
      <c r="E1512">
        <v>90</v>
      </c>
      <c r="F1512">
        <v>158.64691293999999</v>
      </c>
      <c r="G1512">
        <v>9.7259625096000004</v>
      </c>
      <c r="H1512">
        <v>26.557619627000001</v>
      </c>
    </row>
    <row r="1513" spans="1:8" x14ac:dyDescent="0.25">
      <c r="A1513" t="s">
        <v>379</v>
      </c>
      <c r="B1513" t="str">
        <f t="shared" si="46"/>
        <v>MAVI</v>
      </c>
      <c r="C1513">
        <v>2004</v>
      </c>
      <c r="D1513" t="str">
        <f t="shared" si="47"/>
        <v>MAVI:2004</v>
      </c>
      <c r="E1513">
        <v>90</v>
      </c>
      <c r="F1513">
        <v>121.70900098</v>
      </c>
      <c r="G1513">
        <v>10.272205847</v>
      </c>
      <c r="H1513">
        <v>24.136259119999998</v>
      </c>
    </row>
    <row r="1514" spans="1:8" x14ac:dyDescent="0.25">
      <c r="A1514" t="s">
        <v>379</v>
      </c>
      <c r="B1514" t="str">
        <f t="shared" si="46"/>
        <v>MAVI</v>
      </c>
      <c r="C1514">
        <v>2005</v>
      </c>
      <c r="D1514" t="str">
        <f t="shared" si="47"/>
        <v>MAVI:2005</v>
      </c>
      <c r="E1514">
        <v>90</v>
      </c>
      <c r="F1514">
        <v>148.7681221</v>
      </c>
      <c r="G1514">
        <v>10.329732347</v>
      </c>
      <c r="H1514">
        <v>25.850454816999999</v>
      </c>
    </row>
    <row r="1515" spans="1:8" x14ac:dyDescent="0.25">
      <c r="A1515" t="s">
        <v>379</v>
      </c>
      <c r="B1515" t="str">
        <f t="shared" si="46"/>
        <v>MAVI</v>
      </c>
      <c r="C1515">
        <v>2006</v>
      </c>
      <c r="D1515" t="str">
        <f t="shared" si="47"/>
        <v>MAVI:2006</v>
      </c>
      <c r="E1515">
        <v>90</v>
      </c>
      <c r="F1515">
        <v>131.95951755999999</v>
      </c>
      <c r="G1515">
        <v>11.299418782</v>
      </c>
      <c r="H1515">
        <v>24.896865494</v>
      </c>
    </row>
    <row r="1516" spans="1:8" x14ac:dyDescent="0.25">
      <c r="A1516" t="s">
        <v>379</v>
      </c>
      <c r="B1516" t="str">
        <f t="shared" si="46"/>
        <v>MAVI</v>
      </c>
      <c r="C1516">
        <v>2007</v>
      </c>
      <c r="D1516" t="str">
        <f t="shared" si="47"/>
        <v>MAVI:2007</v>
      </c>
      <c r="E1516">
        <v>90</v>
      </c>
      <c r="F1516">
        <v>112.84057016</v>
      </c>
      <c r="G1516">
        <v>10.148298747</v>
      </c>
      <c r="H1516">
        <v>23.738770174999999</v>
      </c>
    </row>
    <row r="1517" spans="1:8" x14ac:dyDescent="0.25">
      <c r="A1517" t="s">
        <v>379</v>
      </c>
      <c r="B1517" t="str">
        <f t="shared" si="46"/>
        <v>MAVI</v>
      </c>
      <c r="C1517">
        <v>2008</v>
      </c>
      <c r="D1517" t="str">
        <f t="shared" si="47"/>
        <v>MAVI:2008</v>
      </c>
      <c r="E1517">
        <v>90</v>
      </c>
      <c r="F1517">
        <v>99.31405153</v>
      </c>
      <c r="G1517">
        <v>10.481265702</v>
      </c>
      <c r="H1517">
        <v>22.550400815</v>
      </c>
    </row>
    <row r="1518" spans="1:8" x14ac:dyDescent="0.25">
      <c r="A1518" t="s">
        <v>379</v>
      </c>
      <c r="B1518" t="str">
        <f t="shared" si="46"/>
        <v>MAVI</v>
      </c>
      <c r="C1518">
        <v>2009</v>
      </c>
      <c r="D1518" t="str">
        <f t="shared" si="47"/>
        <v>MAVI:2009</v>
      </c>
      <c r="E1518">
        <v>90</v>
      </c>
      <c r="F1518">
        <v>95.207354256000002</v>
      </c>
      <c r="G1518">
        <v>10.532800769</v>
      </c>
      <c r="H1518">
        <v>22.002060796999999</v>
      </c>
    </row>
    <row r="1519" spans="1:8" x14ac:dyDescent="0.25">
      <c r="A1519" t="s">
        <v>379</v>
      </c>
      <c r="B1519" t="str">
        <f t="shared" si="46"/>
        <v>MAVI</v>
      </c>
      <c r="C1519">
        <v>2010</v>
      </c>
      <c r="D1519" t="str">
        <f t="shared" si="47"/>
        <v>MAVI:2010</v>
      </c>
      <c r="E1519">
        <v>90</v>
      </c>
      <c r="F1519">
        <v>87.960227110000005</v>
      </c>
      <c r="G1519">
        <v>10.739789653000001</v>
      </c>
      <c r="H1519">
        <v>21.047616468000001</v>
      </c>
    </row>
    <row r="1520" spans="1:8" x14ac:dyDescent="0.25">
      <c r="A1520" t="s">
        <v>379</v>
      </c>
      <c r="B1520" t="str">
        <f t="shared" si="46"/>
        <v>MAVI</v>
      </c>
      <c r="C1520">
        <v>2011</v>
      </c>
      <c r="D1520" t="str">
        <f t="shared" si="47"/>
        <v>MAVI:2011</v>
      </c>
      <c r="E1520">
        <v>90</v>
      </c>
      <c r="F1520">
        <v>91.278411332000005</v>
      </c>
      <c r="G1520">
        <v>10.666199034</v>
      </c>
      <c r="H1520">
        <v>20.860792048</v>
      </c>
    </row>
    <row r="1521" spans="1:8" x14ac:dyDescent="0.25">
      <c r="A1521" t="s">
        <v>379</v>
      </c>
      <c r="B1521" t="str">
        <f t="shared" si="46"/>
        <v>MAVI</v>
      </c>
      <c r="C1521">
        <v>2012</v>
      </c>
      <c r="D1521" t="str">
        <f t="shared" si="47"/>
        <v>MAVI:2012</v>
      </c>
      <c r="E1521">
        <v>90</v>
      </c>
      <c r="F1521">
        <v>67.652015556999999</v>
      </c>
      <c r="G1521">
        <v>10.147062473</v>
      </c>
      <c r="H1521">
        <v>18.713070517999999</v>
      </c>
    </row>
    <row r="1522" spans="1:8" x14ac:dyDescent="0.25">
      <c r="A1522" t="s">
        <v>379</v>
      </c>
      <c r="B1522" t="str">
        <f t="shared" si="46"/>
        <v>MAVI</v>
      </c>
      <c r="C1522">
        <v>2013</v>
      </c>
      <c r="D1522" t="str">
        <f t="shared" si="47"/>
        <v>MAVI:2013</v>
      </c>
      <c r="E1522">
        <v>90</v>
      </c>
      <c r="F1522">
        <v>71.817203366000001</v>
      </c>
      <c r="G1522">
        <v>10.571660185000001</v>
      </c>
      <c r="H1522">
        <v>19.411017285</v>
      </c>
    </row>
    <row r="1523" spans="1:8" x14ac:dyDescent="0.25">
      <c r="A1523" t="s">
        <v>379</v>
      </c>
      <c r="B1523" t="str">
        <f t="shared" si="46"/>
        <v>MAVI</v>
      </c>
      <c r="C1523">
        <v>2014</v>
      </c>
      <c r="D1523" t="str">
        <f t="shared" si="47"/>
        <v>MAVI:2014</v>
      </c>
      <c r="E1523">
        <v>90</v>
      </c>
      <c r="F1523">
        <v>60.826870313000001</v>
      </c>
      <c r="G1523">
        <v>9.8407702598999993</v>
      </c>
      <c r="H1523">
        <v>17.738463613</v>
      </c>
    </row>
    <row r="1524" spans="1:8" x14ac:dyDescent="0.25">
      <c r="A1524" t="s">
        <v>379</v>
      </c>
      <c r="B1524" t="str">
        <f t="shared" si="46"/>
        <v>MAVI</v>
      </c>
      <c r="C1524">
        <v>2015</v>
      </c>
      <c r="D1524" t="str">
        <f t="shared" si="47"/>
        <v>MAVI:2015</v>
      </c>
      <c r="E1524">
        <v>90</v>
      </c>
      <c r="F1524">
        <v>70.387066356999995</v>
      </c>
      <c r="G1524">
        <v>10.407143014000001</v>
      </c>
      <c r="H1524">
        <v>19.056430948999999</v>
      </c>
    </row>
    <row r="1525" spans="1:8" x14ac:dyDescent="0.25">
      <c r="A1525" t="s">
        <v>379</v>
      </c>
      <c r="B1525" t="str">
        <f t="shared" si="46"/>
        <v>MAVI</v>
      </c>
      <c r="C1525">
        <v>2016</v>
      </c>
      <c r="D1525" t="str">
        <f t="shared" si="47"/>
        <v>MAVI:2016</v>
      </c>
      <c r="E1525">
        <v>90</v>
      </c>
      <c r="F1525">
        <v>54.513722231999999</v>
      </c>
      <c r="G1525">
        <v>10.047429922999999</v>
      </c>
      <c r="H1525">
        <v>16.452991589</v>
      </c>
    </row>
    <row r="1526" spans="1:8" x14ac:dyDescent="0.25">
      <c r="A1526" t="s">
        <v>379</v>
      </c>
      <c r="B1526" t="str">
        <f t="shared" si="46"/>
        <v>MAVI</v>
      </c>
      <c r="C1526">
        <v>2017</v>
      </c>
      <c r="D1526" t="str">
        <f t="shared" si="47"/>
        <v>MAVI:2017</v>
      </c>
      <c r="E1526">
        <v>90</v>
      </c>
      <c r="F1526">
        <v>55.949887293000003</v>
      </c>
      <c r="G1526">
        <v>10.468901313</v>
      </c>
      <c r="H1526">
        <v>16.74465451</v>
      </c>
    </row>
    <row r="1527" spans="1:8" x14ac:dyDescent="0.25">
      <c r="A1527" t="s">
        <v>380</v>
      </c>
      <c r="B1527" t="str">
        <f t="shared" si="46"/>
        <v>MEAD</v>
      </c>
      <c r="C1527">
        <v>2004</v>
      </c>
      <c r="D1527" t="str">
        <f t="shared" si="47"/>
        <v>MEAD:2004</v>
      </c>
      <c r="E1527">
        <v>90</v>
      </c>
      <c r="F1527">
        <v>29.615986248999999</v>
      </c>
      <c r="G1527">
        <v>5.2729531130999998</v>
      </c>
      <c r="H1527">
        <v>10.746740894</v>
      </c>
    </row>
    <row r="1528" spans="1:8" x14ac:dyDescent="0.25">
      <c r="A1528" t="s">
        <v>380</v>
      </c>
      <c r="B1528" t="str">
        <f t="shared" si="46"/>
        <v>MEAD</v>
      </c>
      <c r="C1528">
        <v>2005</v>
      </c>
      <c r="D1528" t="str">
        <f t="shared" si="47"/>
        <v>MEAD:2005</v>
      </c>
      <c r="E1528">
        <v>90</v>
      </c>
      <c r="F1528">
        <v>28.074715050999998</v>
      </c>
      <c r="G1528">
        <v>4.8285224692000002</v>
      </c>
      <c r="H1528">
        <v>10.191381436</v>
      </c>
    </row>
    <row r="1529" spans="1:8" x14ac:dyDescent="0.25">
      <c r="A1529" t="s">
        <v>380</v>
      </c>
      <c r="B1529" t="str">
        <f t="shared" si="46"/>
        <v>MEAD</v>
      </c>
      <c r="C1529">
        <v>2006</v>
      </c>
      <c r="D1529" t="str">
        <f t="shared" si="47"/>
        <v>MEAD:2006</v>
      </c>
      <c r="E1529">
        <v>90</v>
      </c>
      <c r="F1529">
        <v>29.944341122000001</v>
      </c>
      <c r="G1529">
        <v>5.3790219122999998</v>
      </c>
      <c r="H1529">
        <v>10.859828624</v>
      </c>
    </row>
    <row r="1530" spans="1:8" x14ac:dyDescent="0.25">
      <c r="A1530" t="s">
        <v>380</v>
      </c>
      <c r="B1530" t="str">
        <f t="shared" si="46"/>
        <v>MEAD</v>
      </c>
      <c r="C1530">
        <v>2007</v>
      </c>
      <c r="D1530" t="str">
        <f t="shared" si="47"/>
        <v>MEAD:2007</v>
      </c>
      <c r="E1530">
        <v>90</v>
      </c>
      <c r="F1530">
        <v>29.452250185</v>
      </c>
      <c r="G1530">
        <v>5.3060039018999996</v>
      </c>
      <c r="H1530">
        <v>10.737623157</v>
      </c>
    </row>
    <row r="1531" spans="1:8" x14ac:dyDescent="0.25">
      <c r="A1531" t="s">
        <v>380</v>
      </c>
      <c r="B1531" t="str">
        <f t="shared" si="46"/>
        <v>MEAD</v>
      </c>
      <c r="C1531">
        <v>2008</v>
      </c>
      <c r="D1531" t="str">
        <f t="shared" si="47"/>
        <v>MEAD:2008</v>
      </c>
      <c r="E1531">
        <v>90</v>
      </c>
      <c r="F1531">
        <v>28.889623775</v>
      </c>
      <c r="G1531">
        <v>5.3009322917999997</v>
      </c>
      <c r="H1531">
        <v>10.480426423000001</v>
      </c>
    </row>
    <row r="1532" spans="1:8" x14ac:dyDescent="0.25">
      <c r="A1532" t="s">
        <v>380</v>
      </c>
      <c r="B1532" t="str">
        <f t="shared" si="46"/>
        <v>MEAD</v>
      </c>
      <c r="C1532">
        <v>2010</v>
      </c>
      <c r="D1532" t="str">
        <f t="shared" si="47"/>
        <v>MEAD:2010</v>
      </c>
      <c r="E1532">
        <v>90</v>
      </c>
      <c r="F1532">
        <v>26.030488048999999</v>
      </c>
      <c r="G1532">
        <v>5.1688855757000001</v>
      </c>
      <c r="H1532">
        <v>9.4408062577000003</v>
      </c>
    </row>
    <row r="1533" spans="1:8" x14ac:dyDescent="0.25">
      <c r="A1533" t="s">
        <v>380</v>
      </c>
      <c r="B1533" t="str">
        <f t="shared" si="46"/>
        <v>MEAD</v>
      </c>
      <c r="C1533">
        <v>2011</v>
      </c>
      <c r="D1533" t="str">
        <f t="shared" si="47"/>
        <v>MEAD:2011</v>
      </c>
      <c r="E1533">
        <v>90</v>
      </c>
      <c r="F1533">
        <v>28.502513458999999</v>
      </c>
      <c r="G1533">
        <v>5.4650164462999999</v>
      </c>
      <c r="H1533">
        <v>10.21735649</v>
      </c>
    </row>
    <row r="1534" spans="1:8" x14ac:dyDescent="0.25">
      <c r="A1534" t="s">
        <v>380</v>
      </c>
      <c r="B1534" t="str">
        <f t="shared" si="46"/>
        <v>MEAD</v>
      </c>
      <c r="C1534">
        <v>2012</v>
      </c>
      <c r="D1534" t="str">
        <f t="shared" si="47"/>
        <v>MEAD:2012</v>
      </c>
      <c r="E1534">
        <v>90</v>
      </c>
      <c r="F1534">
        <v>27.990355046000001</v>
      </c>
      <c r="G1534">
        <v>5.1602049894000004</v>
      </c>
      <c r="H1534">
        <v>10.209570535999999</v>
      </c>
    </row>
    <row r="1535" spans="1:8" x14ac:dyDescent="0.25">
      <c r="A1535" t="s">
        <v>380</v>
      </c>
      <c r="B1535" t="str">
        <f t="shared" si="46"/>
        <v>MEAD</v>
      </c>
      <c r="C1535">
        <v>2013</v>
      </c>
      <c r="D1535" t="str">
        <f t="shared" si="47"/>
        <v>MEAD:2013</v>
      </c>
      <c r="E1535">
        <v>90</v>
      </c>
      <c r="F1535">
        <v>26.484978596000001</v>
      </c>
      <c r="G1535">
        <v>5.2532033906000004</v>
      </c>
      <c r="H1535">
        <v>9.6510898140000005</v>
      </c>
    </row>
    <row r="1536" spans="1:8" x14ac:dyDescent="0.25">
      <c r="A1536" t="s">
        <v>380</v>
      </c>
      <c r="B1536" t="str">
        <f t="shared" si="46"/>
        <v>MEAD</v>
      </c>
      <c r="C1536">
        <v>2014</v>
      </c>
      <c r="D1536" t="str">
        <f t="shared" si="47"/>
        <v>MEAD:2014</v>
      </c>
      <c r="E1536">
        <v>90</v>
      </c>
      <c r="F1536">
        <v>25.806522568999998</v>
      </c>
      <c r="G1536">
        <v>5.5503002929000003</v>
      </c>
      <c r="H1536">
        <v>9.3781595929999995</v>
      </c>
    </row>
    <row r="1537" spans="1:8" x14ac:dyDescent="0.25">
      <c r="A1537" t="s">
        <v>380</v>
      </c>
      <c r="B1537" t="str">
        <f t="shared" si="46"/>
        <v>MEAD</v>
      </c>
      <c r="C1537">
        <v>2015</v>
      </c>
      <c r="D1537" t="str">
        <f t="shared" si="47"/>
        <v>MEAD:2015</v>
      </c>
      <c r="E1537">
        <v>90</v>
      </c>
      <c r="F1537">
        <v>22.805548153</v>
      </c>
      <c r="G1537">
        <v>5.0153041749999998</v>
      </c>
      <c r="H1537">
        <v>8.170168426</v>
      </c>
    </row>
    <row r="1538" spans="1:8" x14ac:dyDescent="0.25">
      <c r="A1538" t="s">
        <v>380</v>
      </c>
      <c r="B1538" t="str">
        <f t="shared" ref="B1538:B1601" si="48">LEFT(A1538,4)</f>
        <v>MEAD</v>
      </c>
      <c r="C1538">
        <v>2016</v>
      </c>
      <c r="D1538" t="str">
        <f t="shared" ref="D1538:D1601" si="49">CONCATENATE(B1538,":",C1538)</f>
        <v>MEAD:2016</v>
      </c>
      <c r="E1538">
        <v>90</v>
      </c>
      <c r="F1538">
        <v>25.161851177999999</v>
      </c>
      <c r="G1538">
        <v>5.4990814097999996</v>
      </c>
      <c r="H1538">
        <v>9.0764205938</v>
      </c>
    </row>
    <row r="1539" spans="1:8" x14ac:dyDescent="0.25">
      <c r="A1539" t="s">
        <v>380</v>
      </c>
      <c r="B1539" t="str">
        <f t="shared" si="48"/>
        <v>MEAD</v>
      </c>
      <c r="C1539">
        <v>2017</v>
      </c>
      <c r="D1539" t="str">
        <f t="shared" si="49"/>
        <v>MEAD:2017</v>
      </c>
      <c r="E1539">
        <v>90</v>
      </c>
      <c r="F1539">
        <v>25.411356431000002</v>
      </c>
      <c r="G1539">
        <v>5.2634574445000002</v>
      </c>
      <c r="H1539">
        <v>9.1966105328999994</v>
      </c>
    </row>
    <row r="1540" spans="1:8" x14ac:dyDescent="0.25">
      <c r="A1540" t="s">
        <v>96</v>
      </c>
      <c r="B1540" t="str">
        <f t="shared" si="48"/>
        <v>MELA</v>
      </c>
      <c r="C1540">
        <v>2000</v>
      </c>
      <c r="D1540" t="str">
        <f t="shared" si="49"/>
        <v>MELA:2000</v>
      </c>
      <c r="E1540">
        <v>90</v>
      </c>
      <c r="F1540">
        <v>49.603563842</v>
      </c>
      <c r="G1540">
        <v>5.5376853223999998</v>
      </c>
      <c r="H1540">
        <v>15.742298698999999</v>
      </c>
    </row>
    <row r="1541" spans="1:8" x14ac:dyDescent="0.25">
      <c r="A1541" t="s">
        <v>96</v>
      </c>
      <c r="B1541" t="str">
        <f t="shared" si="48"/>
        <v>MELA</v>
      </c>
      <c r="C1541">
        <v>2001</v>
      </c>
      <c r="D1541" t="str">
        <f t="shared" si="49"/>
        <v>MELA:2001</v>
      </c>
      <c r="E1541">
        <v>90</v>
      </c>
      <c r="F1541">
        <v>61.360762147999999</v>
      </c>
      <c r="G1541">
        <v>5.9762863786000002</v>
      </c>
      <c r="H1541">
        <v>17.612714192999999</v>
      </c>
    </row>
    <row r="1542" spans="1:8" x14ac:dyDescent="0.25">
      <c r="A1542" t="s">
        <v>96</v>
      </c>
      <c r="B1542" t="str">
        <f t="shared" si="48"/>
        <v>MELA</v>
      </c>
      <c r="C1542">
        <v>2002</v>
      </c>
      <c r="D1542" t="str">
        <f t="shared" si="49"/>
        <v>MELA:2002</v>
      </c>
      <c r="E1542">
        <v>90</v>
      </c>
      <c r="F1542">
        <v>49.771173675</v>
      </c>
      <c r="G1542">
        <v>5.6361747762999999</v>
      </c>
      <c r="H1542">
        <v>15.807483007</v>
      </c>
    </row>
    <row r="1543" spans="1:8" x14ac:dyDescent="0.25">
      <c r="A1543" t="s">
        <v>96</v>
      </c>
      <c r="B1543" t="str">
        <f t="shared" si="48"/>
        <v>MELA</v>
      </c>
      <c r="C1543">
        <v>2003</v>
      </c>
      <c r="D1543" t="str">
        <f t="shared" si="49"/>
        <v>MELA:2003</v>
      </c>
      <c r="E1543">
        <v>90</v>
      </c>
      <c r="F1543">
        <v>50.049159256999999</v>
      </c>
      <c r="G1543">
        <v>5.7580727326999996</v>
      </c>
      <c r="H1543">
        <v>15.988666587000001</v>
      </c>
    </row>
    <row r="1544" spans="1:8" x14ac:dyDescent="0.25">
      <c r="A1544" t="s">
        <v>96</v>
      </c>
      <c r="B1544" t="str">
        <f t="shared" si="48"/>
        <v>MELA</v>
      </c>
      <c r="C1544">
        <v>2004</v>
      </c>
      <c r="D1544" t="str">
        <f t="shared" si="49"/>
        <v>MELA:2004</v>
      </c>
      <c r="E1544">
        <v>90</v>
      </c>
      <c r="F1544">
        <v>64.603120455999999</v>
      </c>
      <c r="G1544">
        <v>6.1696834472999997</v>
      </c>
      <c r="H1544">
        <v>18.009367433000001</v>
      </c>
    </row>
    <row r="1545" spans="1:8" x14ac:dyDescent="0.25">
      <c r="A1545" t="s">
        <v>96</v>
      </c>
      <c r="B1545" t="str">
        <f t="shared" si="48"/>
        <v>MELA</v>
      </c>
      <c r="C1545">
        <v>2005</v>
      </c>
      <c r="D1545" t="str">
        <f t="shared" si="49"/>
        <v>MELA:2005</v>
      </c>
      <c r="E1545">
        <v>90</v>
      </c>
      <c r="F1545">
        <v>56.383986174999997</v>
      </c>
      <c r="G1545">
        <v>6.0385935063999998</v>
      </c>
      <c r="H1545">
        <v>16.906040105999999</v>
      </c>
    </row>
    <row r="1546" spans="1:8" x14ac:dyDescent="0.25">
      <c r="A1546" t="s">
        <v>96</v>
      </c>
      <c r="B1546" t="str">
        <f t="shared" si="48"/>
        <v>MELA</v>
      </c>
      <c r="C1546">
        <v>2006</v>
      </c>
      <c r="D1546" t="str">
        <f t="shared" si="49"/>
        <v>MELA:2006</v>
      </c>
      <c r="E1546">
        <v>90</v>
      </c>
      <c r="F1546">
        <v>57.871868483999997</v>
      </c>
      <c r="G1546">
        <v>5.6474705945999997</v>
      </c>
      <c r="H1546">
        <v>16.911514442000001</v>
      </c>
    </row>
    <row r="1547" spans="1:8" x14ac:dyDescent="0.25">
      <c r="A1547" t="s">
        <v>96</v>
      </c>
      <c r="B1547" t="str">
        <f t="shared" si="48"/>
        <v>MELA</v>
      </c>
      <c r="C1547">
        <v>2007</v>
      </c>
      <c r="D1547" t="str">
        <f t="shared" si="49"/>
        <v>MELA:2007</v>
      </c>
      <c r="E1547">
        <v>90</v>
      </c>
      <c r="F1547">
        <v>59.318208658000003</v>
      </c>
      <c r="G1547">
        <v>6.1778896442000004</v>
      </c>
      <c r="H1547">
        <v>17.075868635999999</v>
      </c>
    </row>
    <row r="1548" spans="1:8" x14ac:dyDescent="0.25">
      <c r="A1548" t="s">
        <v>96</v>
      </c>
      <c r="B1548" t="str">
        <f t="shared" si="48"/>
        <v>MELA</v>
      </c>
      <c r="C1548">
        <v>2008</v>
      </c>
      <c r="D1548" t="str">
        <f t="shared" si="49"/>
        <v>MELA:2008</v>
      </c>
      <c r="E1548">
        <v>90</v>
      </c>
      <c r="F1548">
        <v>54.219209951000003</v>
      </c>
      <c r="G1548">
        <v>5.8188392079</v>
      </c>
      <c r="H1548">
        <v>16.552457918000002</v>
      </c>
    </row>
    <row r="1549" spans="1:8" x14ac:dyDescent="0.25">
      <c r="A1549" t="s">
        <v>96</v>
      </c>
      <c r="B1549" t="str">
        <f t="shared" si="48"/>
        <v>MELA</v>
      </c>
      <c r="C1549">
        <v>2009</v>
      </c>
      <c r="D1549" t="str">
        <f t="shared" si="49"/>
        <v>MELA:2009</v>
      </c>
      <c r="E1549">
        <v>90</v>
      </c>
      <c r="F1549">
        <v>51.587619617999998</v>
      </c>
      <c r="G1549">
        <v>5.8233889677999997</v>
      </c>
      <c r="H1549">
        <v>16.078310085999998</v>
      </c>
    </row>
    <row r="1550" spans="1:8" x14ac:dyDescent="0.25">
      <c r="A1550" t="s">
        <v>96</v>
      </c>
      <c r="B1550" t="str">
        <f t="shared" si="48"/>
        <v>MELA</v>
      </c>
      <c r="C1550">
        <v>2010</v>
      </c>
      <c r="D1550" t="str">
        <f t="shared" si="49"/>
        <v>MELA:2010</v>
      </c>
      <c r="E1550">
        <v>90</v>
      </c>
      <c r="F1550">
        <v>68.277629895000004</v>
      </c>
      <c r="G1550">
        <v>6.1772002715000003</v>
      </c>
      <c r="H1550">
        <v>18.440995723</v>
      </c>
    </row>
    <row r="1551" spans="1:8" x14ac:dyDescent="0.25">
      <c r="A1551" t="s">
        <v>96</v>
      </c>
      <c r="B1551" t="str">
        <f t="shared" si="48"/>
        <v>MELA</v>
      </c>
      <c r="C1551">
        <v>2011</v>
      </c>
      <c r="D1551" t="str">
        <f t="shared" si="49"/>
        <v>MELA:2011</v>
      </c>
      <c r="E1551">
        <v>90</v>
      </c>
      <c r="F1551">
        <v>48.884240794999997</v>
      </c>
      <c r="G1551">
        <v>5.7754524424999998</v>
      </c>
      <c r="H1551">
        <v>15.192148279</v>
      </c>
    </row>
    <row r="1552" spans="1:8" x14ac:dyDescent="0.25">
      <c r="A1552" t="s">
        <v>96</v>
      </c>
      <c r="B1552" t="str">
        <f t="shared" si="48"/>
        <v>MELA</v>
      </c>
      <c r="C1552">
        <v>2012</v>
      </c>
      <c r="D1552" t="str">
        <f t="shared" si="49"/>
        <v>MELA:2012</v>
      </c>
      <c r="E1552">
        <v>90</v>
      </c>
      <c r="F1552">
        <v>56.250448009999999</v>
      </c>
      <c r="G1552">
        <v>6.0868583464999997</v>
      </c>
      <c r="H1552">
        <v>16.746740970000001</v>
      </c>
    </row>
    <row r="1553" spans="1:8" x14ac:dyDescent="0.25">
      <c r="A1553" t="s">
        <v>96</v>
      </c>
      <c r="B1553" t="str">
        <f t="shared" si="48"/>
        <v>MELA</v>
      </c>
      <c r="C1553">
        <v>2013</v>
      </c>
      <c r="D1553" t="str">
        <f t="shared" si="49"/>
        <v>MELA:2013</v>
      </c>
      <c r="E1553">
        <v>90</v>
      </c>
      <c r="F1553">
        <v>55.278504036999998</v>
      </c>
      <c r="G1553">
        <v>5.6166899072999996</v>
      </c>
      <c r="H1553">
        <v>16.487829344000001</v>
      </c>
    </row>
    <row r="1554" spans="1:8" x14ac:dyDescent="0.25">
      <c r="A1554" t="s">
        <v>96</v>
      </c>
      <c r="B1554" t="str">
        <f t="shared" si="48"/>
        <v>MELA</v>
      </c>
      <c r="C1554">
        <v>2014</v>
      </c>
      <c r="D1554" t="str">
        <f t="shared" si="49"/>
        <v>MELA:2014</v>
      </c>
      <c r="E1554">
        <v>90</v>
      </c>
      <c r="F1554">
        <v>52.040980069</v>
      </c>
      <c r="G1554">
        <v>6.1422967112000002</v>
      </c>
      <c r="H1554">
        <v>16.099001087000001</v>
      </c>
    </row>
    <row r="1555" spans="1:8" x14ac:dyDescent="0.25">
      <c r="A1555" t="s">
        <v>96</v>
      </c>
      <c r="B1555" t="str">
        <f t="shared" si="48"/>
        <v>MELA</v>
      </c>
      <c r="C1555">
        <v>2015</v>
      </c>
      <c r="D1555" t="str">
        <f t="shared" si="49"/>
        <v>MELA:2015</v>
      </c>
      <c r="E1555">
        <v>90</v>
      </c>
      <c r="F1555">
        <v>43.584388077</v>
      </c>
      <c r="G1555">
        <v>5.6311393052999996</v>
      </c>
      <c r="H1555">
        <v>14.271276726</v>
      </c>
    </row>
    <row r="1556" spans="1:8" x14ac:dyDescent="0.25">
      <c r="A1556" t="s">
        <v>96</v>
      </c>
      <c r="B1556" t="str">
        <f t="shared" si="48"/>
        <v>MELA</v>
      </c>
      <c r="C1556">
        <v>2016</v>
      </c>
      <c r="D1556" t="str">
        <f t="shared" si="49"/>
        <v>MELA:2016</v>
      </c>
      <c r="E1556">
        <v>90</v>
      </c>
      <c r="F1556">
        <v>41.656833153999997</v>
      </c>
      <c r="G1556">
        <v>5.4363692560999999</v>
      </c>
      <c r="H1556">
        <v>13.908356928</v>
      </c>
    </row>
    <row r="1557" spans="1:8" x14ac:dyDescent="0.25">
      <c r="A1557" t="s">
        <v>96</v>
      </c>
      <c r="B1557" t="str">
        <f t="shared" si="48"/>
        <v>MELA</v>
      </c>
      <c r="C1557">
        <v>2017</v>
      </c>
      <c r="D1557" t="str">
        <f t="shared" si="49"/>
        <v>MELA:2017</v>
      </c>
      <c r="E1557">
        <v>90</v>
      </c>
      <c r="F1557">
        <v>44.998683385</v>
      </c>
      <c r="G1557">
        <v>5.6099030433000001</v>
      </c>
      <c r="H1557">
        <v>14.760478303999999</v>
      </c>
    </row>
    <row r="1558" spans="1:8" x14ac:dyDescent="0.25">
      <c r="A1558" t="s">
        <v>381</v>
      </c>
      <c r="B1558" t="str">
        <f t="shared" si="48"/>
        <v>MEVE</v>
      </c>
      <c r="C1558">
        <v>1989</v>
      </c>
      <c r="D1558" t="str">
        <f t="shared" si="49"/>
        <v>MEVE:1989</v>
      </c>
      <c r="E1558">
        <v>90</v>
      </c>
      <c r="F1558">
        <v>27.520146142000002</v>
      </c>
      <c r="G1558">
        <v>3.8628943819999999</v>
      </c>
      <c r="H1558">
        <v>9.9070201393000001</v>
      </c>
    </row>
    <row r="1559" spans="1:8" x14ac:dyDescent="0.25">
      <c r="A1559" t="s">
        <v>381</v>
      </c>
      <c r="B1559" t="str">
        <f t="shared" si="48"/>
        <v>MEVE</v>
      </c>
      <c r="C1559">
        <v>1990</v>
      </c>
      <c r="D1559" t="str">
        <f t="shared" si="49"/>
        <v>MEVE:1990</v>
      </c>
      <c r="E1559">
        <v>90</v>
      </c>
      <c r="F1559">
        <v>26.128378652999999</v>
      </c>
      <c r="G1559">
        <v>3.8742437943999999</v>
      </c>
      <c r="H1559">
        <v>9.4865716785000007</v>
      </c>
    </row>
    <row r="1560" spans="1:8" x14ac:dyDescent="0.25">
      <c r="A1560" t="s">
        <v>381</v>
      </c>
      <c r="B1560" t="str">
        <f t="shared" si="48"/>
        <v>MEVE</v>
      </c>
      <c r="C1560">
        <v>1991</v>
      </c>
      <c r="D1560" t="str">
        <f t="shared" si="49"/>
        <v>MEVE:1991</v>
      </c>
      <c r="E1560">
        <v>90</v>
      </c>
      <c r="F1560">
        <v>25.302230888</v>
      </c>
      <c r="G1560">
        <v>3.7782387178999999</v>
      </c>
      <c r="H1560">
        <v>9.1257826067999996</v>
      </c>
    </row>
    <row r="1561" spans="1:8" x14ac:dyDescent="0.25">
      <c r="A1561" t="s">
        <v>381</v>
      </c>
      <c r="B1561" t="str">
        <f t="shared" si="48"/>
        <v>MEVE</v>
      </c>
      <c r="C1561">
        <v>1992</v>
      </c>
      <c r="D1561" t="str">
        <f t="shared" si="49"/>
        <v>MEVE:1992</v>
      </c>
      <c r="E1561">
        <v>90</v>
      </c>
      <c r="F1561">
        <v>26.590552925000001</v>
      </c>
      <c r="G1561">
        <v>3.7390560472000001</v>
      </c>
      <c r="H1561">
        <v>9.6283459593000007</v>
      </c>
    </row>
    <row r="1562" spans="1:8" x14ac:dyDescent="0.25">
      <c r="A1562" t="s">
        <v>381</v>
      </c>
      <c r="B1562" t="str">
        <f t="shared" si="48"/>
        <v>MEVE</v>
      </c>
      <c r="C1562">
        <v>1993</v>
      </c>
      <c r="D1562" t="str">
        <f t="shared" si="49"/>
        <v>MEVE:1993</v>
      </c>
      <c r="E1562">
        <v>90</v>
      </c>
      <c r="F1562">
        <v>25.553947192999999</v>
      </c>
      <c r="G1562">
        <v>3.7002222251000001</v>
      </c>
      <c r="H1562">
        <v>9.2647251741000005</v>
      </c>
    </row>
    <row r="1563" spans="1:8" x14ac:dyDescent="0.25">
      <c r="A1563" t="s">
        <v>381</v>
      </c>
      <c r="B1563" t="str">
        <f t="shared" si="48"/>
        <v>MEVE</v>
      </c>
      <c r="C1563">
        <v>1994</v>
      </c>
      <c r="D1563" t="str">
        <f t="shared" si="49"/>
        <v>MEVE:1994</v>
      </c>
      <c r="E1563">
        <v>90</v>
      </c>
      <c r="F1563">
        <v>26.196523361000001</v>
      </c>
      <c r="G1563">
        <v>3.7026312067</v>
      </c>
      <c r="H1563">
        <v>9.5210319001000006</v>
      </c>
    </row>
    <row r="1564" spans="1:8" x14ac:dyDescent="0.25">
      <c r="A1564" t="s">
        <v>381</v>
      </c>
      <c r="B1564" t="str">
        <f t="shared" si="48"/>
        <v>MEVE</v>
      </c>
      <c r="C1564">
        <v>1995</v>
      </c>
      <c r="D1564" t="str">
        <f t="shared" si="49"/>
        <v>MEVE:1995</v>
      </c>
      <c r="E1564">
        <v>90</v>
      </c>
      <c r="F1564">
        <v>28.329419531999999</v>
      </c>
      <c r="G1564">
        <v>4.4765385402</v>
      </c>
      <c r="H1564">
        <v>10.281153398000001</v>
      </c>
    </row>
    <row r="1565" spans="1:8" x14ac:dyDescent="0.25">
      <c r="A1565" t="s">
        <v>381</v>
      </c>
      <c r="B1565" t="str">
        <f t="shared" si="48"/>
        <v>MEVE</v>
      </c>
      <c r="C1565">
        <v>1998</v>
      </c>
      <c r="D1565" t="str">
        <f t="shared" si="49"/>
        <v>MEVE:1998</v>
      </c>
      <c r="E1565">
        <v>90</v>
      </c>
      <c r="F1565">
        <v>28.773651104999999</v>
      </c>
      <c r="G1565">
        <v>3.7598469374999999</v>
      </c>
      <c r="H1565">
        <v>10.337027285</v>
      </c>
    </row>
    <row r="1566" spans="1:8" x14ac:dyDescent="0.25">
      <c r="A1566" t="s">
        <v>381</v>
      </c>
      <c r="B1566" t="str">
        <f t="shared" si="48"/>
        <v>MEVE</v>
      </c>
      <c r="C1566">
        <v>1999</v>
      </c>
      <c r="D1566" t="str">
        <f t="shared" si="49"/>
        <v>MEVE:1999</v>
      </c>
      <c r="E1566">
        <v>90</v>
      </c>
      <c r="F1566">
        <v>24.681613285000001</v>
      </c>
      <c r="G1566">
        <v>3.6450685993</v>
      </c>
      <c r="H1566">
        <v>8.9149034463000003</v>
      </c>
    </row>
    <row r="1567" spans="1:8" x14ac:dyDescent="0.25">
      <c r="A1567" t="s">
        <v>381</v>
      </c>
      <c r="B1567" t="str">
        <f t="shared" si="48"/>
        <v>MEVE</v>
      </c>
      <c r="C1567">
        <v>2000</v>
      </c>
      <c r="D1567" t="str">
        <f t="shared" si="49"/>
        <v>MEVE:2000</v>
      </c>
      <c r="E1567">
        <v>90</v>
      </c>
      <c r="F1567">
        <v>25.646092485</v>
      </c>
      <c r="G1567">
        <v>3.8572154122</v>
      </c>
      <c r="H1567">
        <v>9.3274417524000004</v>
      </c>
    </row>
    <row r="1568" spans="1:8" x14ac:dyDescent="0.25">
      <c r="A1568" t="s">
        <v>381</v>
      </c>
      <c r="B1568" t="str">
        <f t="shared" si="48"/>
        <v>MEVE</v>
      </c>
      <c r="C1568">
        <v>2001</v>
      </c>
      <c r="D1568" t="str">
        <f t="shared" si="49"/>
        <v>MEVE:2001</v>
      </c>
      <c r="E1568">
        <v>90</v>
      </c>
      <c r="F1568">
        <v>25.085266548</v>
      </c>
      <c r="G1568">
        <v>3.7134881181999999</v>
      </c>
      <c r="H1568">
        <v>9.0961287268</v>
      </c>
    </row>
    <row r="1569" spans="1:8" x14ac:dyDescent="0.25">
      <c r="A1569" t="s">
        <v>381</v>
      </c>
      <c r="B1569" t="str">
        <f t="shared" si="48"/>
        <v>MEVE</v>
      </c>
      <c r="C1569">
        <v>2002</v>
      </c>
      <c r="D1569" t="str">
        <f t="shared" si="49"/>
        <v>MEVE:2002</v>
      </c>
      <c r="E1569">
        <v>90</v>
      </c>
      <c r="F1569">
        <v>26.166847022999999</v>
      </c>
      <c r="G1569">
        <v>3.7448316293000001</v>
      </c>
      <c r="H1569">
        <v>9.3590269735000007</v>
      </c>
    </row>
    <row r="1570" spans="1:8" x14ac:dyDescent="0.25">
      <c r="A1570" t="s">
        <v>381</v>
      </c>
      <c r="B1570" t="str">
        <f t="shared" si="48"/>
        <v>MEVE</v>
      </c>
      <c r="C1570">
        <v>2003</v>
      </c>
      <c r="D1570" t="str">
        <f t="shared" si="49"/>
        <v>MEVE:2003</v>
      </c>
      <c r="E1570">
        <v>90</v>
      </c>
      <c r="F1570">
        <v>25.654508729</v>
      </c>
      <c r="G1570">
        <v>3.8380018524000001</v>
      </c>
      <c r="H1570">
        <v>9.2113535683999999</v>
      </c>
    </row>
    <row r="1571" spans="1:8" x14ac:dyDescent="0.25">
      <c r="A1571" t="s">
        <v>381</v>
      </c>
      <c r="B1571" t="str">
        <f t="shared" si="48"/>
        <v>MEVE</v>
      </c>
      <c r="C1571">
        <v>2004</v>
      </c>
      <c r="D1571" t="str">
        <f t="shared" si="49"/>
        <v>MEVE:2004</v>
      </c>
      <c r="E1571">
        <v>90</v>
      </c>
      <c r="F1571">
        <v>25.203803828000002</v>
      </c>
      <c r="G1571">
        <v>4.3241130896</v>
      </c>
      <c r="H1571">
        <v>9.1280337404999994</v>
      </c>
    </row>
    <row r="1572" spans="1:8" x14ac:dyDescent="0.25">
      <c r="A1572" t="s">
        <v>381</v>
      </c>
      <c r="B1572" t="str">
        <f t="shared" si="48"/>
        <v>MEVE</v>
      </c>
      <c r="C1572">
        <v>2005</v>
      </c>
      <c r="D1572" t="str">
        <f t="shared" si="49"/>
        <v>MEVE:2005</v>
      </c>
      <c r="E1572">
        <v>90</v>
      </c>
      <c r="F1572">
        <v>24.234003142999999</v>
      </c>
      <c r="G1572">
        <v>3.7978600436000001</v>
      </c>
      <c r="H1572">
        <v>8.6663237511000002</v>
      </c>
    </row>
    <row r="1573" spans="1:8" x14ac:dyDescent="0.25">
      <c r="A1573" t="s">
        <v>381</v>
      </c>
      <c r="B1573" t="str">
        <f t="shared" si="48"/>
        <v>MEVE</v>
      </c>
      <c r="C1573">
        <v>2006</v>
      </c>
      <c r="D1573" t="str">
        <f t="shared" si="49"/>
        <v>MEVE:2006</v>
      </c>
      <c r="E1573">
        <v>90</v>
      </c>
      <c r="F1573">
        <v>23.618204795</v>
      </c>
      <c r="G1573">
        <v>3.9823994461000001</v>
      </c>
      <c r="H1573">
        <v>8.4554986132999996</v>
      </c>
    </row>
    <row r="1574" spans="1:8" x14ac:dyDescent="0.25">
      <c r="A1574" t="s">
        <v>381</v>
      </c>
      <c r="B1574" t="str">
        <f t="shared" si="48"/>
        <v>MEVE</v>
      </c>
      <c r="C1574">
        <v>2007</v>
      </c>
      <c r="D1574" t="str">
        <f t="shared" si="49"/>
        <v>MEVE:2007</v>
      </c>
      <c r="E1574">
        <v>90</v>
      </c>
      <c r="F1574">
        <v>26.109486318999998</v>
      </c>
      <c r="G1574">
        <v>4.2259819419999998</v>
      </c>
      <c r="H1574">
        <v>9.4794733546999996</v>
      </c>
    </row>
    <row r="1575" spans="1:8" x14ac:dyDescent="0.25">
      <c r="A1575" t="s">
        <v>381</v>
      </c>
      <c r="B1575" t="str">
        <f t="shared" si="48"/>
        <v>MEVE</v>
      </c>
      <c r="C1575">
        <v>2008</v>
      </c>
      <c r="D1575" t="str">
        <f t="shared" si="49"/>
        <v>MEVE:2008</v>
      </c>
      <c r="E1575">
        <v>90</v>
      </c>
      <c r="F1575">
        <v>24.617508495999999</v>
      </c>
      <c r="G1575">
        <v>4.2782495380999999</v>
      </c>
      <c r="H1575">
        <v>8.7380344274000006</v>
      </c>
    </row>
    <row r="1576" spans="1:8" x14ac:dyDescent="0.25">
      <c r="A1576" t="s">
        <v>381</v>
      </c>
      <c r="B1576" t="str">
        <f t="shared" si="48"/>
        <v>MEVE</v>
      </c>
      <c r="C1576">
        <v>2009</v>
      </c>
      <c r="D1576" t="str">
        <f t="shared" si="49"/>
        <v>MEVE:2009</v>
      </c>
      <c r="E1576">
        <v>90</v>
      </c>
      <c r="F1576">
        <v>22.137051702000001</v>
      </c>
      <c r="G1576">
        <v>3.8868025687999999</v>
      </c>
      <c r="H1576">
        <v>7.6820971083999998</v>
      </c>
    </row>
    <row r="1577" spans="1:8" x14ac:dyDescent="0.25">
      <c r="A1577" t="s">
        <v>381</v>
      </c>
      <c r="B1577" t="str">
        <f t="shared" si="48"/>
        <v>MEVE</v>
      </c>
      <c r="C1577">
        <v>2010</v>
      </c>
      <c r="D1577" t="str">
        <f t="shared" si="49"/>
        <v>MEVE:2010</v>
      </c>
      <c r="E1577">
        <v>90</v>
      </c>
      <c r="F1577">
        <v>22.647068561000001</v>
      </c>
      <c r="G1577">
        <v>3.7811740276000001</v>
      </c>
      <c r="H1577">
        <v>8.0037964614000003</v>
      </c>
    </row>
    <row r="1578" spans="1:8" x14ac:dyDescent="0.25">
      <c r="A1578" t="s">
        <v>381</v>
      </c>
      <c r="B1578" t="str">
        <f t="shared" si="48"/>
        <v>MEVE</v>
      </c>
      <c r="C1578">
        <v>2011</v>
      </c>
      <c r="D1578" t="str">
        <f t="shared" si="49"/>
        <v>MEVE:2011</v>
      </c>
      <c r="E1578">
        <v>90</v>
      </c>
      <c r="F1578">
        <v>22.980647027</v>
      </c>
      <c r="G1578">
        <v>4.2389428165999998</v>
      </c>
      <c r="H1578">
        <v>8.0583534846999996</v>
      </c>
    </row>
    <row r="1579" spans="1:8" x14ac:dyDescent="0.25">
      <c r="A1579" t="s">
        <v>381</v>
      </c>
      <c r="B1579" t="str">
        <f t="shared" si="48"/>
        <v>MEVE</v>
      </c>
      <c r="C1579">
        <v>2012</v>
      </c>
      <c r="D1579" t="str">
        <f t="shared" si="49"/>
        <v>MEVE:2012</v>
      </c>
      <c r="E1579">
        <v>90</v>
      </c>
      <c r="F1579">
        <v>22.835431977999999</v>
      </c>
      <c r="G1579">
        <v>4.2534777506000001</v>
      </c>
      <c r="H1579">
        <v>8.1774051524000004</v>
      </c>
    </row>
    <row r="1580" spans="1:8" x14ac:dyDescent="0.25">
      <c r="A1580" t="s">
        <v>381</v>
      </c>
      <c r="B1580" t="str">
        <f t="shared" si="48"/>
        <v>MEVE</v>
      </c>
      <c r="C1580">
        <v>2013</v>
      </c>
      <c r="D1580" t="str">
        <f t="shared" si="49"/>
        <v>MEVE:2013</v>
      </c>
      <c r="E1580">
        <v>90</v>
      </c>
      <c r="F1580">
        <v>21.859529691999999</v>
      </c>
      <c r="G1580">
        <v>3.9284012490000002</v>
      </c>
      <c r="H1580">
        <v>7.6833448463999998</v>
      </c>
    </row>
    <row r="1581" spans="1:8" x14ac:dyDescent="0.25">
      <c r="A1581" t="s">
        <v>381</v>
      </c>
      <c r="B1581" t="str">
        <f t="shared" si="48"/>
        <v>MEVE</v>
      </c>
      <c r="C1581">
        <v>2014</v>
      </c>
      <c r="D1581" t="str">
        <f t="shared" si="49"/>
        <v>MEVE:2014</v>
      </c>
      <c r="E1581">
        <v>90</v>
      </c>
      <c r="F1581">
        <v>20.580605968</v>
      </c>
      <c r="G1581">
        <v>4.1354023649</v>
      </c>
      <c r="H1581">
        <v>7.0470890267000001</v>
      </c>
    </row>
    <row r="1582" spans="1:8" x14ac:dyDescent="0.25">
      <c r="A1582" t="s">
        <v>381</v>
      </c>
      <c r="B1582" t="str">
        <f t="shared" si="48"/>
        <v>MEVE</v>
      </c>
      <c r="C1582">
        <v>2015</v>
      </c>
      <c r="D1582" t="str">
        <f t="shared" si="49"/>
        <v>MEVE:2015</v>
      </c>
      <c r="E1582">
        <v>90</v>
      </c>
      <c r="F1582">
        <v>19.082185085999999</v>
      </c>
      <c r="G1582">
        <v>3.7023575071999999</v>
      </c>
      <c r="H1582">
        <v>6.3838712501000003</v>
      </c>
    </row>
    <row r="1583" spans="1:8" x14ac:dyDescent="0.25">
      <c r="A1583" t="s">
        <v>381</v>
      </c>
      <c r="B1583" t="str">
        <f t="shared" si="48"/>
        <v>MEVE</v>
      </c>
      <c r="C1583">
        <v>2016</v>
      </c>
      <c r="D1583" t="str">
        <f t="shared" si="49"/>
        <v>MEVE:2016</v>
      </c>
      <c r="E1583">
        <v>90</v>
      </c>
      <c r="F1583">
        <v>18.091092147000001</v>
      </c>
      <c r="G1583">
        <v>3.6203668694000002</v>
      </c>
      <c r="H1583">
        <v>5.8406601545000001</v>
      </c>
    </row>
    <row r="1584" spans="1:8" x14ac:dyDescent="0.25">
      <c r="A1584" t="s">
        <v>381</v>
      </c>
      <c r="B1584" t="str">
        <f t="shared" si="48"/>
        <v>MEVE</v>
      </c>
      <c r="C1584">
        <v>2017</v>
      </c>
      <c r="D1584" t="str">
        <f t="shared" si="49"/>
        <v>MEVE:2017</v>
      </c>
      <c r="E1584">
        <v>90</v>
      </c>
      <c r="F1584">
        <v>20.115864683000002</v>
      </c>
      <c r="G1584">
        <v>4.2008303297999996</v>
      </c>
      <c r="H1584">
        <v>6.8790183345999996</v>
      </c>
    </row>
    <row r="1585" spans="1:8" x14ac:dyDescent="0.25">
      <c r="A1585" t="s">
        <v>99</v>
      </c>
      <c r="B1585" t="str">
        <f t="shared" si="48"/>
        <v>MING</v>
      </c>
      <c r="C1585">
        <v>2001</v>
      </c>
      <c r="D1585" t="str">
        <f t="shared" si="49"/>
        <v>MING:2001</v>
      </c>
      <c r="E1585">
        <v>90</v>
      </c>
      <c r="F1585">
        <v>146.88128727</v>
      </c>
      <c r="G1585">
        <v>8.8985310611999999</v>
      </c>
      <c r="H1585">
        <v>26.440106376999999</v>
      </c>
    </row>
    <row r="1586" spans="1:8" x14ac:dyDescent="0.25">
      <c r="A1586" t="s">
        <v>99</v>
      </c>
      <c r="B1586" t="str">
        <f t="shared" si="48"/>
        <v>MING</v>
      </c>
      <c r="C1586">
        <v>2002</v>
      </c>
      <c r="D1586" t="str">
        <f t="shared" si="49"/>
        <v>MING:2002</v>
      </c>
      <c r="E1586">
        <v>90</v>
      </c>
      <c r="F1586">
        <v>142.19094672</v>
      </c>
      <c r="G1586">
        <v>8.7729062917</v>
      </c>
      <c r="H1586">
        <v>26.068470933</v>
      </c>
    </row>
    <row r="1587" spans="1:8" x14ac:dyDescent="0.25">
      <c r="A1587" t="s">
        <v>99</v>
      </c>
      <c r="B1587" t="str">
        <f t="shared" si="48"/>
        <v>MING</v>
      </c>
      <c r="C1587">
        <v>2003</v>
      </c>
      <c r="D1587" t="str">
        <f t="shared" si="49"/>
        <v>MING:2003</v>
      </c>
      <c r="E1587">
        <v>90</v>
      </c>
      <c r="F1587">
        <v>166.75654485000001</v>
      </c>
      <c r="G1587">
        <v>8.9026100887999995</v>
      </c>
      <c r="H1587">
        <v>27.796849668</v>
      </c>
    </row>
    <row r="1588" spans="1:8" x14ac:dyDescent="0.25">
      <c r="A1588" t="s">
        <v>99</v>
      </c>
      <c r="B1588" t="str">
        <f t="shared" si="48"/>
        <v>MING</v>
      </c>
      <c r="C1588">
        <v>2004</v>
      </c>
      <c r="D1588" t="str">
        <f t="shared" si="49"/>
        <v>MING:2004</v>
      </c>
      <c r="E1588">
        <v>90</v>
      </c>
      <c r="F1588">
        <v>122.14316092</v>
      </c>
      <c r="G1588">
        <v>9.4478348275999995</v>
      </c>
      <c r="H1588">
        <v>24.746833582000001</v>
      </c>
    </row>
    <row r="1589" spans="1:8" x14ac:dyDescent="0.25">
      <c r="A1589" t="s">
        <v>99</v>
      </c>
      <c r="B1589" t="str">
        <f t="shared" si="48"/>
        <v>MING</v>
      </c>
      <c r="C1589">
        <v>2006</v>
      </c>
      <c r="D1589" t="str">
        <f t="shared" si="49"/>
        <v>MING:2006</v>
      </c>
      <c r="E1589">
        <v>90</v>
      </c>
      <c r="F1589">
        <v>148.92906076</v>
      </c>
      <c r="G1589">
        <v>9.4032812899000007</v>
      </c>
      <c r="H1589">
        <v>26.416427177999999</v>
      </c>
    </row>
    <row r="1590" spans="1:8" x14ac:dyDescent="0.25">
      <c r="A1590" t="s">
        <v>99</v>
      </c>
      <c r="B1590" t="str">
        <f t="shared" si="48"/>
        <v>MING</v>
      </c>
      <c r="C1590">
        <v>2007</v>
      </c>
      <c r="D1590" t="str">
        <f t="shared" si="49"/>
        <v>MING:2007</v>
      </c>
      <c r="E1590">
        <v>90</v>
      </c>
      <c r="F1590">
        <v>157.54233162</v>
      </c>
      <c r="G1590">
        <v>9.2613538571999996</v>
      </c>
      <c r="H1590">
        <v>26.467304770999998</v>
      </c>
    </row>
    <row r="1591" spans="1:8" x14ac:dyDescent="0.25">
      <c r="A1591" t="s">
        <v>99</v>
      </c>
      <c r="B1591" t="str">
        <f t="shared" si="48"/>
        <v>MING</v>
      </c>
      <c r="C1591">
        <v>2008</v>
      </c>
      <c r="D1591" t="str">
        <f t="shared" si="49"/>
        <v>MING:2008</v>
      </c>
      <c r="E1591">
        <v>90</v>
      </c>
      <c r="F1591">
        <v>134.26511223</v>
      </c>
      <c r="G1591">
        <v>9.3590207566999997</v>
      </c>
      <c r="H1591">
        <v>25.717580453</v>
      </c>
    </row>
    <row r="1592" spans="1:8" x14ac:dyDescent="0.25">
      <c r="A1592" t="s">
        <v>99</v>
      </c>
      <c r="B1592" t="str">
        <f t="shared" si="48"/>
        <v>MING</v>
      </c>
      <c r="C1592">
        <v>2009</v>
      </c>
      <c r="D1592" t="str">
        <f t="shared" si="49"/>
        <v>MING:2009</v>
      </c>
      <c r="E1592">
        <v>90</v>
      </c>
      <c r="F1592">
        <v>107.87285971999999</v>
      </c>
      <c r="G1592">
        <v>9.1870041636999993</v>
      </c>
      <c r="H1592">
        <v>23.447213675</v>
      </c>
    </row>
    <row r="1593" spans="1:8" x14ac:dyDescent="0.25">
      <c r="A1593" t="s">
        <v>99</v>
      </c>
      <c r="B1593" t="str">
        <f t="shared" si="48"/>
        <v>MING</v>
      </c>
      <c r="C1593">
        <v>2010</v>
      </c>
      <c r="D1593" t="str">
        <f t="shared" si="49"/>
        <v>MING:2010</v>
      </c>
      <c r="E1593">
        <v>90</v>
      </c>
      <c r="F1593">
        <v>109.46430013</v>
      </c>
      <c r="G1593">
        <v>8.8690859179999997</v>
      </c>
      <c r="H1593">
        <v>23.437617078999999</v>
      </c>
    </row>
    <row r="1594" spans="1:8" x14ac:dyDescent="0.25">
      <c r="A1594" t="s">
        <v>99</v>
      </c>
      <c r="B1594" t="str">
        <f t="shared" si="48"/>
        <v>MING</v>
      </c>
      <c r="C1594">
        <v>2011</v>
      </c>
      <c r="D1594" t="str">
        <f t="shared" si="49"/>
        <v>MING:2011</v>
      </c>
      <c r="E1594">
        <v>90</v>
      </c>
      <c r="F1594">
        <v>105.8403773</v>
      </c>
      <c r="G1594">
        <v>8.5934025196999997</v>
      </c>
      <c r="H1594">
        <v>23.189020739</v>
      </c>
    </row>
    <row r="1595" spans="1:8" x14ac:dyDescent="0.25">
      <c r="A1595" t="s">
        <v>99</v>
      </c>
      <c r="B1595" t="str">
        <f t="shared" si="48"/>
        <v>MING</v>
      </c>
      <c r="C1595">
        <v>2012</v>
      </c>
      <c r="D1595" t="str">
        <f t="shared" si="49"/>
        <v>MING:2012</v>
      </c>
      <c r="E1595">
        <v>90</v>
      </c>
      <c r="F1595">
        <v>78.964351750000006</v>
      </c>
      <c r="G1595">
        <v>8.9040144443999996</v>
      </c>
      <c r="H1595">
        <v>20.425554959999999</v>
      </c>
    </row>
    <row r="1596" spans="1:8" x14ac:dyDescent="0.25">
      <c r="A1596" t="s">
        <v>99</v>
      </c>
      <c r="B1596" t="str">
        <f t="shared" si="48"/>
        <v>MING</v>
      </c>
      <c r="C1596">
        <v>2013</v>
      </c>
      <c r="D1596" t="str">
        <f t="shared" si="49"/>
        <v>MING:2013</v>
      </c>
      <c r="E1596">
        <v>90</v>
      </c>
      <c r="F1596">
        <v>91.381681357000005</v>
      </c>
      <c r="G1596">
        <v>9.2258065045999995</v>
      </c>
      <c r="H1596">
        <v>21.934348146000001</v>
      </c>
    </row>
    <row r="1597" spans="1:8" x14ac:dyDescent="0.25">
      <c r="A1597" t="s">
        <v>99</v>
      </c>
      <c r="B1597" t="str">
        <f t="shared" si="48"/>
        <v>MING</v>
      </c>
      <c r="C1597">
        <v>2014</v>
      </c>
      <c r="D1597" t="str">
        <f t="shared" si="49"/>
        <v>MING:2014</v>
      </c>
      <c r="E1597">
        <v>90</v>
      </c>
      <c r="F1597">
        <v>100.23874794</v>
      </c>
      <c r="G1597">
        <v>8.8314011269999995</v>
      </c>
      <c r="H1597">
        <v>22.519297511000001</v>
      </c>
    </row>
    <row r="1598" spans="1:8" x14ac:dyDescent="0.25">
      <c r="A1598" t="s">
        <v>99</v>
      </c>
      <c r="B1598" t="str">
        <f t="shared" si="48"/>
        <v>MING</v>
      </c>
      <c r="C1598">
        <v>2015</v>
      </c>
      <c r="D1598" t="str">
        <f t="shared" si="49"/>
        <v>MING:2015</v>
      </c>
      <c r="E1598">
        <v>90</v>
      </c>
      <c r="F1598">
        <v>73.776335032999995</v>
      </c>
      <c r="G1598">
        <v>8.9008048382999991</v>
      </c>
      <c r="H1598">
        <v>19.736960506999999</v>
      </c>
    </row>
    <row r="1599" spans="1:8" x14ac:dyDescent="0.25">
      <c r="A1599" t="s">
        <v>99</v>
      </c>
      <c r="B1599" t="str">
        <f t="shared" si="48"/>
        <v>MING</v>
      </c>
      <c r="C1599">
        <v>2016</v>
      </c>
      <c r="D1599" t="str">
        <f t="shared" si="49"/>
        <v>MING:2016</v>
      </c>
      <c r="E1599">
        <v>90</v>
      </c>
      <c r="F1599">
        <v>66.517618217000006</v>
      </c>
      <c r="G1599">
        <v>8.5069758961000002</v>
      </c>
      <c r="H1599">
        <v>18.693616203000001</v>
      </c>
    </row>
    <row r="1600" spans="1:8" x14ac:dyDescent="0.25">
      <c r="A1600" t="s">
        <v>99</v>
      </c>
      <c r="B1600" t="str">
        <f t="shared" si="48"/>
        <v>MING</v>
      </c>
      <c r="C1600">
        <v>2017</v>
      </c>
      <c r="D1600" t="str">
        <f t="shared" si="49"/>
        <v>MING:2017</v>
      </c>
      <c r="E1600">
        <v>90</v>
      </c>
      <c r="F1600">
        <v>71.620122776000002</v>
      </c>
      <c r="G1600">
        <v>9.3121064039999997</v>
      </c>
      <c r="H1600">
        <v>19.498624905</v>
      </c>
    </row>
    <row r="1601" spans="1:8" x14ac:dyDescent="0.25">
      <c r="A1601" t="s">
        <v>382</v>
      </c>
      <c r="B1601" t="str">
        <f t="shared" si="48"/>
        <v>MKGO</v>
      </c>
      <c r="C1601">
        <v>2002</v>
      </c>
      <c r="D1601" t="str">
        <f t="shared" si="49"/>
        <v>MKGO:2002</v>
      </c>
      <c r="E1601">
        <v>90</v>
      </c>
      <c r="F1601">
        <v>187.33931894</v>
      </c>
      <c r="G1601">
        <v>9.8629886770000006</v>
      </c>
      <c r="H1601">
        <v>28.739827879</v>
      </c>
    </row>
    <row r="1602" spans="1:8" x14ac:dyDescent="0.25">
      <c r="A1602" t="s">
        <v>382</v>
      </c>
      <c r="B1602" t="str">
        <f t="shared" ref="B1602:B1665" si="50">LEFT(A1602,4)</f>
        <v>MKGO</v>
      </c>
      <c r="C1602">
        <v>2003</v>
      </c>
      <c r="D1602" t="str">
        <f t="shared" ref="D1602:D1665" si="51">CONCATENATE(B1602,":",C1602)</f>
        <v>MKGO:2003</v>
      </c>
      <c r="E1602">
        <v>90</v>
      </c>
      <c r="F1602">
        <v>168.62834774999999</v>
      </c>
      <c r="G1602">
        <v>9.8354313357999992</v>
      </c>
      <c r="H1602">
        <v>27.755195351000001</v>
      </c>
    </row>
    <row r="1603" spans="1:8" x14ac:dyDescent="0.25">
      <c r="A1603" t="s">
        <v>382</v>
      </c>
      <c r="B1603" t="str">
        <f t="shared" si="50"/>
        <v>MKGO</v>
      </c>
      <c r="C1603">
        <v>2004</v>
      </c>
      <c r="D1603" t="str">
        <f t="shared" si="51"/>
        <v>MKGO:2004</v>
      </c>
      <c r="E1603">
        <v>90</v>
      </c>
      <c r="F1603">
        <v>171.77482655</v>
      </c>
      <c r="G1603">
        <v>10.189530077000001</v>
      </c>
      <c r="H1603">
        <v>27.845962482000001</v>
      </c>
    </row>
    <row r="1604" spans="1:8" x14ac:dyDescent="0.25">
      <c r="A1604" t="s">
        <v>382</v>
      </c>
      <c r="B1604" t="str">
        <f t="shared" si="50"/>
        <v>MKGO</v>
      </c>
      <c r="C1604">
        <v>2005</v>
      </c>
      <c r="D1604" t="str">
        <f t="shared" si="51"/>
        <v>MKGO:2005</v>
      </c>
      <c r="E1604">
        <v>90</v>
      </c>
      <c r="F1604">
        <v>235.32054335000001</v>
      </c>
      <c r="G1604">
        <v>9.8090807236999993</v>
      </c>
      <c r="H1604">
        <v>31.105698712999999</v>
      </c>
    </row>
    <row r="1605" spans="1:8" x14ac:dyDescent="0.25">
      <c r="A1605" t="s">
        <v>382</v>
      </c>
      <c r="B1605" t="str">
        <f t="shared" si="50"/>
        <v>MKGO</v>
      </c>
      <c r="C1605">
        <v>2006</v>
      </c>
      <c r="D1605" t="str">
        <f t="shared" si="51"/>
        <v>MKGO:2006</v>
      </c>
      <c r="E1605">
        <v>90</v>
      </c>
      <c r="F1605">
        <v>163.89184177000001</v>
      </c>
      <c r="G1605">
        <v>9.7062095995999993</v>
      </c>
      <c r="H1605">
        <v>27.436793774000002</v>
      </c>
    </row>
    <row r="1606" spans="1:8" x14ac:dyDescent="0.25">
      <c r="A1606" t="s">
        <v>382</v>
      </c>
      <c r="B1606" t="str">
        <f t="shared" si="50"/>
        <v>MKGO</v>
      </c>
      <c r="C1606">
        <v>2007</v>
      </c>
      <c r="D1606" t="str">
        <f t="shared" si="51"/>
        <v>MKGO:2007</v>
      </c>
      <c r="E1606">
        <v>90</v>
      </c>
      <c r="F1606">
        <v>173.10147787</v>
      </c>
      <c r="G1606">
        <v>9.9555970997000003</v>
      </c>
      <c r="H1606">
        <v>28.069876070999999</v>
      </c>
    </row>
    <row r="1607" spans="1:8" x14ac:dyDescent="0.25">
      <c r="A1607" t="s">
        <v>382</v>
      </c>
      <c r="B1607" t="str">
        <f t="shared" si="50"/>
        <v>MKGO</v>
      </c>
      <c r="C1607">
        <v>2008</v>
      </c>
      <c r="D1607" t="str">
        <f t="shared" si="51"/>
        <v>MKGO:2008</v>
      </c>
      <c r="E1607">
        <v>90</v>
      </c>
      <c r="F1607">
        <v>137.82136521000001</v>
      </c>
      <c r="G1607">
        <v>9.8852687947</v>
      </c>
      <c r="H1607">
        <v>25.699459939</v>
      </c>
    </row>
    <row r="1608" spans="1:8" x14ac:dyDescent="0.25">
      <c r="A1608" t="s">
        <v>382</v>
      </c>
      <c r="B1608" t="str">
        <f t="shared" si="50"/>
        <v>MKGO</v>
      </c>
      <c r="C1608">
        <v>2009</v>
      </c>
      <c r="D1608" t="str">
        <f t="shared" si="51"/>
        <v>MKGO:2009</v>
      </c>
      <c r="E1608">
        <v>90</v>
      </c>
      <c r="F1608">
        <v>131.66730494999999</v>
      </c>
      <c r="G1608">
        <v>9.9870146478000006</v>
      </c>
      <c r="H1608">
        <v>25.366688636999999</v>
      </c>
    </row>
    <row r="1609" spans="1:8" x14ac:dyDescent="0.25">
      <c r="A1609" t="s">
        <v>382</v>
      </c>
      <c r="B1609" t="str">
        <f t="shared" si="50"/>
        <v>MKGO</v>
      </c>
      <c r="C1609">
        <v>2010</v>
      </c>
      <c r="D1609" t="str">
        <f t="shared" si="51"/>
        <v>MKGO:2010</v>
      </c>
      <c r="E1609">
        <v>90</v>
      </c>
      <c r="F1609">
        <v>135.38775093000001</v>
      </c>
      <c r="G1609">
        <v>10.338776864</v>
      </c>
      <c r="H1609">
        <v>25.744560177</v>
      </c>
    </row>
    <row r="1610" spans="1:8" x14ac:dyDescent="0.25">
      <c r="A1610" t="s">
        <v>383</v>
      </c>
      <c r="B1610" t="str">
        <f t="shared" si="50"/>
        <v>MOHO</v>
      </c>
      <c r="C1610">
        <v>2001</v>
      </c>
      <c r="D1610" t="str">
        <f t="shared" si="51"/>
        <v>MOHO:2001</v>
      </c>
      <c r="E1610">
        <v>90</v>
      </c>
      <c r="F1610">
        <v>33.151044077999998</v>
      </c>
      <c r="G1610">
        <v>5.9582010938999996</v>
      </c>
      <c r="H1610">
        <v>11.750697493000001</v>
      </c>
    </row>
    <row r="1611" spans="1:8" x14ac:dyDescent="0.25">
      <c r="A1611" t="s">
        <v>383</v>
      </c>
      <c r="B1611" t="str">
        <f t="shared" si="50"/>
        <v>MOHO</v>
      </c>
      <c r="C1611">
        <v>2002</v>
      </c>
      <c r="D1611" t="str">
        <f t="shared" si="51"/>
        <v>MOHO:2002</v>
      </c>
      <c r="E1611">
        <v>90</v>
      </c>
      <c r="F1611">
        <v>32.490974068</v>
      </c>
      <c r="G1611">
        <v>5.9425140026000003</v>
      </c>
      <c r="H1611">
        <v>11.531097086000001</v>
      </c>
    </row>
    <row r="1612" spans="1:8" x14ac:dyDescent="0.25">
      <c r="A1612" t="s">
        <v>383</v>
      </c>
      <c r="B1612" t="str">
        <f t="shared" si="50"/>
        <v>MOHO</v>
      </c>
      <c r="C1612">
        <v>2003</v>
      </c>
      <c r="D1612" t="str">
        <f t="shared" si="51"/>
        <v>MOHO:2003</v>
      </c>
      <c r="E1612">
        <v>90</v>
      </c>
      <c r="F1612">
        <v>34.948753535000002</v>
      </c>
      <c r="G1612">
        <v>6.4680015203999996</v>
      </c>
      <c r="H1612">
        <v>12.170407716</v>
      </c>
    </row>
    <row r="1613" spans="1:8" x14ac:dyDescent="0.25">
      <c r="A1613" t="s">
        <v>383</v>
      </c>
      <c r="B1613" t="str">
        <f t="shared" si="50"/>
        <v>MOHO</v>
      </c>
      <c r="C1613">
        <v>2004</v>
      </c>
      <c r="D1613" t="str">
        <f t="shared" si="51"/>
        <v>MOHO:2004</v>
      </c>
      <c r="E1613">
        <v>90</v>
      </c>
      <c r="F1613">
        <v>38.496898137999999</v>
      </c>
      <c r="G1613">
        <v>6.7678072664000002</v>
      </c>
      <c r="H1613">
        <v>12.943605651</v>
      </c>
    </row>
    <row r="1614" spans="1:8" x14ac:dyDescent="0.25">
      <c r="A1614" t="s">
        <v>383</v>
      </c>
      <c r="B1614" t="str">
        <f t="shared" si="50"/>
        <v>MOHO</v>
      </c>
      <c r="C1614">
        <v>2005</v>
      </c>
      <c r="D1614" t="str">
        <f t="shared" si="51"/>
        <v>MOHO:2005</v>
      </c>
      <c r="E1614">
        <v>90</v>
      </c>
      <c r="F1614">
        <v>31.459240353999999</v>
      </c>
      <c r="G1614">
        <v>6.1045000080999996</v>
      </c>
      <c r="H1614">
        <v>11.201459743999999</v>
      </c>
    </row>
    <row r="1615" spans="1:8" x14ac:dyDescent="0.25">
      <c r="A1615" t="s">
        <v>383</v>
      </c>
      <c r="B1615" t="str">
        <f t="shared" si="50"/>
        <v>MOHO</v>
      </c>
      <c r="C1615">
        <v>2006</v>
      </c>
      <c r="D1615" t="str">
        <f t="shared" si="51"/>
        <v>MOHO:2006</v>
      </c>
      <c r="E1615">
        <v>90</v>
      </c>
      <c r="F1615">
        <v>30.115361791000002</v>
      </c>
      <c r="G1615">
        <v>6.1719904413000002</v>
      </c>
      <c r="H1615">
        <v>10.731406310000001</v>
      </c>
    </row>
    <row r="1616" spans="1:8" x14ac:dyDescent="0.25">
      <c r="A1616" t="s">
        <v>383</v>
      </c>
      <c r="B1616" t="str">
        <f t="shared" si="50"/>
        <v>MOHO</v>
      </c>
      <c r="C1616">
        <v>2007</v>
      </c>
      <c r="D1616" t="str">
        <f t="shared" si="51"/>
        <v>MOHO:2007</v>
      </c>
      <c r="E1616">
        <v>90</v>
      </c>
      <c r="F1616">
        <v>33.789802199</v>
      </c>
      <c r="G1616">
        <v>6.9058895080999996</v>
      </c>
      <c r="H1616">
        <v>11.941163746000001</v>
      </c>
    </row>
    <row r="1617" spans="1:8" x14ac:dyDescent="0.25">
      <c r="A1617" t="s">
        <v>383</v>
      </c>
      <c r="B1617" t="str">
        <f t="shared" si="50"/>
        <v>MOHO</v>
      </c>
      <c r="C1617">
        <v>2008</v>
      </c>
      <c r="D1617" t="str">
        <f t="shared" si="51"/>
        <v>MOHO:2008</v>
      </c>
      <c r="E1617">
        <v>90</v>
      </c>
      <c r="F1617">
        <v>29.526841523000002</v>
      </c>
      <c r="G1617">
        <v>5.9682351735000001</v>
      </c>
      <c r="H1617">
        <v>10.628942581</v>
      </c>
    </row>
    <row r="1618" spans="1:8" x14ac:dyDescent="0.25">
      <c r="A1618" t="s">
        <v>383</v>
      </c>
      <c r="B1618" t="str">
        <f t="shared" si="50"/>
        <v>MOHO</v>
      </c>
      <c r="C1618">
        <v>2009</v>
      </c>
      <c r="D1618" t="str">
        <f t="shared" si="51"/>
        <v>MOHO:2009</v>
      </c>
      <c r="E1618">
        <v>90</v>
      </c>
      <c r="F1618">
        <v>29.730034212</v>
      </c>
      <c r="G1618">
        <v>6.3696202558000001</v>
      </c>
      <c r="H1618">
        <v>10.732104438</v>
      </c>
    </row>
    <row r="1619" spans="1:8" x14ac:dyDescent="0.25">
      <c r="A1619" t="s">
        <v>383</v>
      </c>
      <c r="B1619" t="str">
        <f t="shared" si="50"/>
        <v>MOHO</v>
      </c>
      <c r="C1619">
        <v>2010</v>
      </c>
      <c r="D1619" t="str">
        <f t="shared" si="51"/>
        <v>MOHO:2010</v>
      </c>
      <c r="E1619">
        <v>90</v>
      </c>
      <c r="F1619">
        <v>27.986897215999999</v>
      </c>
      <c r="G1619">
        <v>6.6540188429000002</v>
      </c>
      <c r="H1619">
        <v>10.036129106000001</v>
      </c>
    </row>
    <row r="1620" spans="1:8" x14ac:dyDescent="0.25">
      <c r="A1620" t="s">
        <v>383</v>
      </c>
      <c r="B1620" t="str">
        <f t="shared" si="50"/>
        <v>MOHO</v>
      </c>
      <c r="C1620">
        <v>2011</v>
      </c>
      <c r="D1620" t="str">
        <f t="shared" si="51"/>
        <v>MOHO:2011</v>
      </c>
      <c r="E1620">
        <v>90</v>
      </c>
      <c r="F1620">
        <v>26.520247723000001</v>
      </c>
      <c r="G1620">
        <v>5.8300999832000002</v>
      </c>
      <c r="H1620">
        <v>9.5390914294000009</v>
      </c>
    </row>
    <row r="1621" spans="1:8" x14ac:dyDescent="0.25">
      <c r="A1621" t="s">
        <v>383</v>
      </c>
      <c r="B1621" t="str">
        <f t="shared" si="50"/>
        <v>MOHO</v>
      </c>
      <c r="C1621">
        <v>2012</v>
      </c>
      <c r="D1621" t="str">
        <f t="shared" si="51"/>
        <v>MOHO:2012</v>
      </c>
      <c r="E1621">
        <v>90</v>
      </c>
      <c r="F1621">
        <v>31.680396662</v>
      </c>
      <c r="G1621">
        <v>6.2886801420999996</v>
      </c>
      <c r="H1621">
        <v>10.678502554</v>
      </c>
    </row>
    <row r="1622" spans="1:8" x14ac:dyDescent="0.25">
      <c r="A1622" t="s">
        <v>383</v>
      </c>
      <c r="B1622" t="str">
        <f t="shared" si="50"/>
        <v>MOHO</v>
      </c>
      <c r="C1622">
        <v>2013</v>
      </c>
      <c r="D1622" t="str">
        <f t="shared" si="51"/>
        <v>MOHO:2013</v>
      </c>
      <c r="E1622">
        <v>90</v>
      </c>
      <c r="F1622">
        <v>26.706656860999999</v>
      </c>
      <c r="G1622">
        <v>6.6294549699000003</v>
      </c>
      <c r="H1622">
        <v>9.5989679777999992</v>
      </c>
    </row>
    <row r="1623" spans="1:8" x14ac:dyDescent="0.25">
      <c r="A1623" t="s">
        <v>383</v>
      </c>
      <c r="B1623" t="str">
        <f t="shared" si="50"/>
        <v>MOHO</v>
      </c>
      <c r="C1623">
        <v>2014</v>
      </c>
      <c r="D1623" t="str">
        <f t="shared" si="51"/>
        <v>MOHO:2014</v>
      </c>
      <c r="E1623">
        <v>90</v>
      </c>
      <c r="F1623">
        <v>27.555180237999998</v>
      </c>
      <c r="G1623">
        <v>6.4357659678000001</v>
      </c>
      <c r="H1623">
        <v>9.8624874353000003</v>
      </c>
    </row>
    <row r="1624" spans="1:8" x14ac:dyDescent="0.25">
      <c r="A1624" t="s">
        <v>383</v>
      </c>
      <c r="B1624" t="str">
        <f t="shared" si="50"/>
        <v>MOHO</v>
      </c>
      <c r="C1624">
        <v>2015</v>
      </c>
      <c r="D1624" t="str">
        <f t="shared" si="51"/>
        <v>MOHO:2015</v>
      </c>
      <c r="E1624">
        <v>90</v>
      </c>
      <c r="F1624">
        <v>27.398714090999999</v>
      </c>
      <c r="G1624">
        <v>6.2281902137999996</v>
      </c>
      <c r="H1624">
        <v>9.8012620244999997</v>
      </c>
    </row>
    <row r="1625" spans="1:8" x14ac:dyDescent="0.25">
      <c r="A1625" t="s">
        <v>383</v>
      </c>
      <c r="B1625" t="str">
        <f t="shared" si="50"/>
        <v>MOHO</v>
      </c>
      <c r="C1625">
        <v>2016</v>
      </c>
      <c r="D1625" t="str">
        <f t="shared" si="51"/>
        <v>MOHO:2016</v>
      </c>
      <c r="E1625">
        <v>90</v>
      </c>
      <c r="F1625">
        <v>24.357357327999999</v>
      </c>
      <c r="G1625">
        <v>6.3000850291999999</v>
      </c>
      <c r="H1625">
        <v>8.7637763533000008</v>
      </c>
    </row>
    <row r="1626" spans="1:8" x14ac:dyDescent="0.25">
      <c r="A1626" t="s">
        <v>383</v>
      </c>
      <c r="B1626" t="str">
        <f t="shared" si="50"/>
        <v>MOHO</v>
      </c>
      <c r="C1626">
        <v>2017</v>
      </c>
      <c r="D1626" t="str">
        <f t="shared" si="51"/>
        <v>MOHO:2017</v>
      </c>
      <c r="E1626">
        <v>90</v>
      </c>
      <c r="F1626">
        <v>24.039380509000001</v>
      </c>
      <c r="G1626">
        <v>5.5073343120000002</v>
      </c>
      <c r="H1626">
        <v>8.5775979919999994</v>
      </c>
    </row>
    <row r="1627" spans="1:8" x14ac:dyDescent="0.25">
      <c r="A1627" t="s">
        <v>384</v>
      </c>
      <c r="B1627" t="str">
        <f t="shared" si="50"/>
        <v>MOMO</v>
      </c>
      <c r="C1627">
        <v>2002</v>
      </c>
      <c r="D1627" t="str">
        <f t="shared" si="51"/>
        <v>MOMO:2002</v>
      </c>
      <c r="E1627">
        <v>90</v>
      </c>
      <c r="F1627">
        <v>146.12773776</v>
      </c>
      <c r="G1627">
        <v>10.275821703</v>
      </c>
      <c r="H1627">
        <v>25.590612084</v>
      </c>
    </row>
    <row r="1628" spans="1:8" x14ac:dyDescent="0.25">
      <c r="A1628" t="s">
        <v>384</v>
      </c>
      <c r="B1628" t="str">
        <f t="shared" si="50"/>
        <v>MOMO</v>
      </c>
      <c r="C1628">
        <v>2003</v>
      </c>
      <c r="D1628" t="str">
        <f t="shared" si="51"/>
        <v>MOMO:2003</v>
      </c>
      <c r="E1628">
        <v>90</v>
      </c>
      <c r="F1628">
        <v>145.23665865000001</v>
      </c>
      <c r="G1628">
        <v>10.931281572</v>
      </c>
      <c r="H1628">
        <v>25.530885221999998</v>
      </c>
    </row>
    <row r="1629" spans="1:8" x14ac:dyDescent="0.25">
      <c r="A1629" t="s">
        <v>384</v>
      </c>
      <c r="B1629" t="str">
        <f t="shared" si="50"/>
        <v>MOMO</v>
      </c>
      <c r="C1629">
        <v>2004</v>
      </c>
      <c r="D1629" t="str">
        <f t="shared" si="51"/>
        <v>MOMO:2004</v>
      </c>
      <c r="E1629">
        <v>90</v>
      </c>
      <c r="F1629">
        <v>155.32528543000001</v>
      </c>
      <c r="G1629">
        <v>10.272254918</v>
      </c>
      <c r="H1629">
        <v>25.960534461999998</v>
      </c>
    </row>
    <row r="1630" spans="1:8" x14ac:dyDescent="0.25">
      <c r="A1630" t="s">
        <v>384</v>
      </c>
      <c r="B1630" t="str">
        <f t="shared" si="50"/>
        <v>MOMO</v>
      </c>
      <c r="C1630">
        <v>2005</v>
      </c>
      <c r="D1630" t="str">
        <f t="shared" si="51"/>
        <v>MOMO:2005</v>
      </c>
      <c r="E1630">
        <v>90</v>
      </c>
      <c r="F1630">
        <v>174.97701839999999</v>
      </c>
      <c r="G1630">
        <v>10.168686684000001</v>
      </c>
      <c r="H1630">
        <v>27.24092606</v>
      </c>
    </row>
    <row r="1631" spans="1:8" x14ac:dyDescent="0.25">
      <c r="A1631" t="s">
        <v>384</v>
      </c>
      <c r="B1631" t="str">
        <f t="shared" si="50"/>
        <v>MOMO</v>
      </c>
      <c r="C1631">
        <v>2006</v>
      </c>
      <c r="D1631" t="str">
        <f t="shared" si="51"/>
        <v>MOMO:2006</v>
      </c>
      <c r="E1631">
        <v>90</v>
      </c>
      <c r="F1631">
        <v>136.26228212999999</v>
      </c>
      <c r="G1631">
        <v>10.412048089000001</v>
      </c>
      <c r="H1631">
        <v>24.932793968999999</v>
      </c>
    </row>
    <row r="1632" spans="1:8" x14ac:dyDescent="0.25">
      <c r="A1632" t="s">
        <v>384</v>
      </c>
      <c r="B1632" t="str">
        <f t="shared" si="50"/>
        <v>MOMO</v>
      </c>
      <c r="C1632">
        <v>2007</v>
      </c>
      <c r="D1632" t="str">
        <f t="shared" si="51"/>
        <v>MOMO:2007</v>
      </c>
      <c r="E1632">
        <v>90</v>
      </c>
      <c r="F1632">
        <v>158.17756328999999</v>
      </c>
      <c r="G1632">
        <v>11.129891668000001</v>
      </c>
      <c r="H1632">
        <v>26.690733308999999</v>
      </c>
    </row>
    <row r="1633" spans="1:8" x14ac:dyDescent="0.25">
      <c r="A1633" t="s">
        <v>384</v>
      </c>
      <c r="B1633" t="str">
        <f t="shared" si="50"/>
        <v>MOMO</v>
      </c>
      <c r="C1633">
        <v>2009</v>
      </c>
      <c r="D1633" t="str">
        <f t="shared" si="51"/>
        <v>MOMO:2009</v>
      </c>
      <c r="E1633">
        <v>90</v>
      </c>
      <c r="F1633">
        <v>84.768182328999998</v>
      </c>
      <c r="G1633">
        <v>9.8755943453999997</v>
      </c>
      <c r="H1633">
        <v>20.555942869999999</v>
      </c>
    </row>
    <row r="1634" spans="1:8" x14ac:dyDescent="0.25">
      <c r="A1634" t="s">
        <v>384</v>
      </c>
      <c r="B1634" t="str">
        <f t="shared" si="50"/>
        <v>MOMO</v>
      </c>
      <c r="C1634">
        <v>2010</v>
      </c>
      <c r="D1634" t="str">
        <f t="shared" si="51"/>
        <v>MOMO:2010</v>
      </c>
      <c r="E1634">
        <v>90</v>
      </c>
      <c r="F1634">
        <v>84.212909198999995</v>
      </c>
      <c r="G1634">
        <v>10.325306808000001</v>
      </c>
      <c r="H1634">
        <v>20.635860388000001</v>
      </c>
    </row>
    <row r="1635" spans="1:8" x14ac:dyDescent="0.25">
      <c r="A1635" t="s">
        <v>384</v>
      </c>
      <c r="B1635" t="str">
        <f t="shared" si="50"/>
        <v>MOMO</v>
      </c>
      <c r="C1635">
        <v>2011</v>
      </c>
      <c r="D1635" t="str">
        <f t="shared" si="51"/>
        <v>MOMO:2011</v>
      </c>
      <c r="E1635">
        <v>90</v>
      </c>
      <c r="F1635">
        <v>79.408296179000004</v>
      </c>
      <c r="G1635">
        <v>9.9247046370999996</v>
      </c>
      <c r="H1635">
        <v>20.366310667</v>
      </c>
    </row>
    <row r="1636" spans="1:8" x14ac:dyDescent="0.25">
      <c r="A1636" t="s">
        <v>384</v>
      </c>
      <c r="B1636" t="str">
        <f t="shared" si="50"/>
        <v>MOMO</v>
      </c>
      <c r="C1636">
        <v>2012</v>
      </c>
      <c r="D1636" t="str">
        <f t="shared" si="51"/>
        <v>MOMO:2012</v>
      </c>
      <c r="E1636">
        <v>90</v>
      </c>
      <c r="F1636">
        <v>69.649191290999994</v>
      </c>
      <c r="G1636">
        <v>9.6599134840000005</v>
      </c>
      <c r="H1636">
        <v>19.078586512000001</v>
      </c>
    </row>
    <row r="1637" spans="1:8" x14ac:dyDescent="0.25">
      <c r="A1637" t="s">
        <v>384</v>
      </c>
      <c r="B1637" t="str">
        <f t="shared" si="50"/>
        <v>MOMO</v>
      </c>
      <c r="C1637">
        <v>2013</v>
      </c>
      <c r="D1637" t="str">
        <f t="shared" si="51"/>
        <v>MOMO:2013</v>
      </c>
      <c r="E1637">
        <v>90</v>
      </c>
      <c r="F1637">
        <v>61.936866807000001</v>
      </c>
      <c r="G1637">
        <v>9.2122212208000001</v>
      </c>
      <c r="H1637">
        <v>18.006365567</v>
      </c>
    </row>
    <row r="1638" spans="1:8" x14ac:dyDescent="0.25">
      <c r="A1638" t="s">
        <v>384</v>
      </c>
      <c r="B1638" t="str">
        <f t="shared" si="50"/>
        <v>MOMO</v>
      </c>
      <c r="C1638">
        <v>2014</v>
      </c>
      <c r="D1638" t="str">
        <f t="shared" si="51"/>
        <v>MOMO:2014</v>
      </c>
      <c r="E1638">
        <v>90</v>
      </c>
      <c r="F1638">
        <v>53.896831188999997</v>
      </c>
      <c r="G1638">
        <v>8.2916239672999996</v>
      </c>
      <c r="H1638">
        <v>16.550962261999999</v>
      </c>
    </row>
    <row r="1639" spans="1:8" x14ac:dyDescent="0.25">
      <c r="A1639" t="s">
        <v>384</v>
      </c>
      <c r="B1639" t="str">
        <f t="shared" si="50"/>
        <v>MOMO</v>
      </c>
      <c r="C1639">
        <v>2015</v>
      </c>
      <c r="D1639" t="str">
        <f t="shared" si="51"/>
        <v>MOMO:2015</v>
      </c>
      <c r="E1639">
        <v>90</v>
      </c>
      <c r="F1639">
        <v>59.043272864999999</v>
      </c>
      <c r="G1639">
        <v>9.2241546594999999</v>
      </c>
      <c r="H1639">
        <v>17.448865375</v>
      </c>
    </row>
    <row r="1640" spans="1:8" x14ac:dyDescent="0.25">
      <c r="A1640" t="s">
        <v>384</v>
      </c>
      <c r="B1640" t="str">
        <f t="shared" si="50"/>
        <v>MOMO</v>
      </c>
      <c r="C1640">
        <v>2016</v>
      </c>
      <c r="D1640" t="str">
        <f t="shared" si="51"/>
        <v>MOMO:2016</v>
      </c>
      <c r="E1640">
        <v>90</v>
      </c>
      <c r="F1640">
        <v>45.924266389000003</v>
      </c>
      <c r="G1640">
        <v>8.4231833520000006</v>
      </c>
      <c r="H1640">
        <v>14.753077258999999</v>
      </c>
    </row>
    <row r="1641" spans="1:8" x14ac:dyDescent="0.25">
      <c r="A1641" t="s">
        <v>384</v>
      </c>
      <c r="B1641" t="str">
        <f t="shared" si="50"/>
        <v>MOMO</v>
      </c>
      <c r="C1641">
        <v>2017</v>
      </c>
      <c r="D1641" t="str">
        <f t="shared" si="51"/>
        <v>MOMO:2017</v>
      </c>
      <c r="E1641">
        <v>90</v>
      </c>
      <c r="F1641">
        <v>46.212873819000002</v>
      </c>
      <c r="G1641">
        <v>8.9510874912999991</v>
      </c>
      <c r="H1641">
        <v>15.063802442</v>
      </c>
    </row>
    <row r="1642" spans="1:8" x14ac:dyDescent="0.25">
      <c r="A1642" t="s">
        <v>385</v>
      </c>
      <c r="B1642" t="str">
        <f t="shared" si="50"/>
        <v>MONT</v>
      </c>
      <c r="C1642">
        <v>2001</v>
      </c>
      <c r="D1642" t="str">
        <f t="shared" si="51"/>
        <v>MONT:2001</v>
      </c>
      <c r="E1642">
        <v>90</v>
      </c>
      <c r="F1642">
        <v>31.081482437999998</v>
      </c>
      <c r="G1642">
        <v>5.5367945627999999</v>
      </c>
      <c r="H1642">
        <v>11.206089881</v>
      </c>
    </row>
    <row r="1643" spans="1:8" x14ac:dyDescent="0.25">
      <c r="A1643" t="s">
        <v>385</v>
      </c>
      <c r="B1643" t="str">
        <f t="shared" si="50"/>
        <v>MONT</v>
      </c>
      <c r="C1643">
        <v>2002</v>
      </c>
      <c r="D1643" t="str">
        <f t="shared" si="51"/>
        <v>MONT:2002</v>
      </c>
      <c r="E1643">
        <v>90</v>
      </c>
      <c r="F1643">
        <v>28.004774665999999</v>
      </c>
      <c r="G1643">
        <v>4.9149845300999999</v>
      </c>
      <c r="H1643">
        <v>10.194340441</v>
      </c>
    </row>
    <row r="1644" spans="1:8" x14ac:dyDescent="0.25">
      <c r="A1644" t="s">
        <v>385</v>
      </c>
      <c r="B1644" t="str">
        <f t="shared" si="50"/>
        <v>MONT</v>
      </c>
      <c r="C1644">
        <v>2003</v>
      </c>
      <c r="D1644" t="str">
        <f t="shared" si="51"/>
        <v>MONT:2003</v>
      </c>
      <c r="E1644">
        <v>90</v>
      </c>
      <c r="F1644">
        <v>30.142703642000001</v>
      </c>
      <c r="G1644">
        <v>5.4007404734</v>
      </c>
      <c r="H1644">
        <v>10.861591065000001</v>
      </c>
    </row>
    <row r="1645" spans="1:8" x14ac:dyDescent="0.25">
      <c r="A1645" t="s">
        <v>385</v>
      </c>
      <c r="B1645" t="str">
        <f t="shared" si="50"/>
        <v>MONT</v>
      </c>
      <c r="C1645">
        <v>2004</v>
      </c>
      <c r="D1645" t="str">
        <f t="shared" si="51"/>
        <v>MONT:2004</v>
      </c>
      <c r="E1645">
        <v>90</v>
      </c>
      <c r="F1645">
        <v>30.663306235</v>
      </c>
      <c r="G1645">
        <v>5.2950471275000002</v>
      </c>
      <c r="H1645">
        <v>11.117284776</v>
      </c>
    </row>
    <row r="1646" spans="1:8" x14ac:dyDescent="0.25">
      <c r="A1646" t="s">
        <v>385</v>
      </c>
      <c r="B1646" t="str">
        <f t="shared" si="50"/>
        <v>MONT</v>
      </c>
      <c r="C1646">
        <v>2005</v>
      </c>
      <c r="D1646" t="str">
        <f t="shared" si="51"/>
        <v>MONT:2005</v>
      </c>
      <c r="E1646">
        <v>90</v>
      </c>
      <c r="F1646">
        <v>30.586227244</v>
      </c>
      <c r="G1646">
        <v>5.1773632701999999</v>
      </c>
      <c r="H1646">
        <v>10.9663021</v>
      </c>
    </row>
    <row r="1647" spans="1:8" x14ac:dyDescent="0.25">
      <c r="A1647" t="s">
        <v>385</v>
      </c>
      <c r="B1647" t="str">
        <f t="shared" si="50"/>
        <v>MONT</v>
      </c>
      <c r="C1647">
        <v>2006</v>
      </c>
      <c r="D1647" t="str">
        <f t="shared" si="51"/>
        <v>MONT:2006</v>
      </c>
      <c r="E1647">
        <v>90</v>
      </c>
      <c r="F1647">
        <v>28.519660549000001</v>
      </c>
      <c r="G1647">
        <v>5.0041125464</v>
      </c>
      <c r="H1647">
        <v>10.362806592</v>
      </c>
    </row>
    <row r="1648" spans="1:8" x14ac:dyDescent="0.25">
      <c r="A1648" t="s">
        <v>385</v>
      </c>
      <c r="B1648" t="str">
        <f t="shared" si="50"/>
        <v>MONT</v>
      </c>
      <c r="C1648">
        <v>2007</v>
      </c>
      <c r="D1648" t="str">
        <f t="shared" si="51"/>
        <v>MONT:2007</v>
      </c>
      <c r="E1648">
        <v>90</v>
      </c>
      <c r="F1648">
        <v>30.003935481999999</v>
      </c>
      <c r="G1648">
        <v>5.2152389991000003</v>
      </c>
      <c r="H1648">
        <v>10.705688417999999</v>
      </c>
    </row>
    <row r="1649" spans="1:8" x14ac:dyDescent="0.25">
      <c r="A1649" t="s">
        <v>385</v>
      </c>
      <c r="B1649" t="str">
        <f t="shared" si="50"/>
        <v>MONT</v>
      </c>
      <c r="C1649">
        <v>2008</v>
      </c>
      <c r="D1649" t="str">
        <f t="shared" si="51"/>
        <v>MONT:2008</v>
      </c>
      <c r="E1649">
        <v>90</v>
      </c>
      <c r="F1649">
        <v>29.017746527</v>
      </c>
      <c r="G1649">
        <v>5.3447585817999999</v>
      </c>
      <c r="H1649">
        <v>10.494046981</v>
      </c>
    </row>
    <row r="1650" spans="1:8" x14ac:dyDescent="0.25">
      <c r="A1650" t="s">
        <v>385</v>
      </c>
      <c r="B1650" t="str">
        <f t="shared" si="50"/>
        <v>MONT</v>
      </c>
      <c r="C1650">
        <v>2009</v>
      </c>
      <c r="D1650" t="str">
        <f t="shared" si="51"/>
        <v>MONT:2009</v>
      </c>
      <c r="E1650">
        <v>90</v>
      </c>
      <c r="F1650">
        <v>28.200798726999999</v>
      </c>
      <c r="G1650">
        <v>5.2989477079</v>
      </c>
      <c r="H1650">
        <v>10.234911276</v>
      </c>
    </row>
    <row r="1651" spans="1:8" x14ac:dyDescent="0.25">
      <c r="A1651" t="s">
        <v>385</v>
      </c>
      <c r="B1651" t="str">
        <f t="shared" si="50"/>
        <v>MONT</v>
      </c>
      <c r="C1651">
        <v>2010</v>
      </c>
      <c r="D1651" t="str">
        <f t="shared" si="51"/>
        <v>MONT:2010</v>
      </c>
      <c r="E1651">
        <v>90</v>
      </c>
      <c r="F1651">
        <v>24.988251899000002</v>
      </c>
      <c r="G1651">
        <v>4.8747504690000003</v>
      </c>
      <c r="H1651">
        <v>9.0932856469000001</v>
      </c>
    </row>
    <row r="1652" spans="1:8" x14ac:dyDescent="0.25">
      <c r="A1652" t="s">
        <v>385</v>
      </c>
      <c r="B1652" t="str">
        <f t="shared" si="50"/>
        <v>MONT</v>
      </c>
      <c r="C1652">
        <v>2011</v>
      </c>
      <c r="D1652" t="str">
        <f t="shared" si="51"/>
        <v>MONT:2011</v>
      </c>
      <c r="E1652">
        <v>90</v>
      </c>
      <c r="F1652">
        <v>27.567731465000001</v>
      </c>
      <c r="G1652">
        <v>4.9712477347000004</v>
      </c>
      <c r="H1652">
        <v>9.8138453950999995</v>
      </c>
    </row>
    <row r="1653" spans="1:8" x14ac:dyDescent="0.25">
      <c r="A1653" t="s">
        <v>385</v>
      </c>
      <c r="B1653" t="str">
        <f t="shared" si="50"/>
        <v>MONT</v>
      </c>
      <c r="C1653">
        <v>2012</v>
      </c>
      <c r="D1653" t="str">
        <f t="shared" si="51"/>
        <v>MONT:2012</v>
      </c>
      <c r="E1653">
        <v>90</v>
      </c>
      <c r="F1653">
        <v>29.483963728999999</v>
      </c>
      <c r="G1653">
        <v>5.5931225033</v>
      </c>
      <c r="H1653">
        <v>10.641215188</v>
      </c>
    </row>
    <row r="1654" spans="1:8" x14ac:dyDescent="0.25">
      <c r="A1654" t="s">
        <v>385</v>
      </c>
      <c r="B1654" t="str">
        <f t="shared" si="50"/>
        <v>MONT</v>
      </c>
      <c r="C1654">
        <v>2013</v>
      </c>
      <c r="D1654" t="str">
        <f t="shared" si="51"/>
        <v>MONT:2013</v>
      </c>
      <c r="E1654">
        <v>90</v>
      </c>
      <c r="F1654">
        <v>25.92307997</v>
      </c>
      <c r="G1654">
        <v>4.9786395960999998</v>
      </c>
      <c r="H1654">
        <v>9.3761803214999997</v>
      </c>
    </row>
    <row r="1655" spans="1:8" x14ac:dyDescent="0.25">
      <c r="A1655" t="s">
        <v>385</v>
      </c>
      <c r="B1655" t="str">
        <f t="shared" si="50"/>
        <v>MONT</v>
      </c>
      <c r="C1655">
        <v>2014</v>
      </c>
      <c r="D1655" t="str">
        <f t="shared" si="51"/>
        <v>MONT:2014</v>
      </c>
      <c r="E1655">
        <v>90</v>
      </c>
      <c r="F1655">
        <v>25.253574107999999</v>
      </c>
      <c r="G1655">
        <v>4.9204401076000002</v>
      </c>
      <c r="H1655">
        <v>9.024808599</v>
      </c>
    </row>
    <row r="1656" spans="1:8" x14ac:dyDescent="0.25">
      <c r="A1656" t="s">
        <v>385</v>
      </c>
      <c r="B1656" t="str">
        <f t="shared" si="50"/>
        <v>MONT</v>
      </c>
      <c r="C1656">
        <v>2015</v>
      </c>
      <c r="D1656" t="str">
        <f t="shared" si="51"/>
        <v>MONT:2015</v>
      </c>
      <c r="E1656">
        <v>90</v>
      </c>
      <c r="F1656">
        <v>27.098620659000002</v>
      </c>
      <c r="G1656">
        <v>5.2120687896</v>
      </c>
      <c r="H1656">
        <v>9.7740561993000004</v>
      </c>
    </row>
    <row r="1657" spans="1:8" x14ac:dyDescent="0.25">
      <c r="A1657" t="s">
        <v>385</v>
      </c>
      <c r="B1657" t="str">
        <f t="shared" si="50"/>
        <v>MONT</v>
      </c>
      <c r="C1657">
        <v>2016</v>
      </c>
      <c r="D1657" t="str">
        <f t="shared" si="51"/>
        <v>MONT:2016</v>
      </c>
      <c r="E1657">
        <v>90</v>
      </c>
      <c r="F1657">
        <v>25.700530370999999</v>
      </c>
      <c r="G1657">
        <v>5.3761195266000001</v>
      </c>
      <c r="H1657">
        <v>9.2225088469000003</v>
      </c>
    </row>
    <row r="1658" spans="1:8" x14ac:dyDescent="0.25">
      <c r="A1658" t="s">
        <v>385</v>
      </c>
      <c r="B1658" t="str">
        <f t="shared" si="50"/>
        <v>MONT</v>
      </c>
      <c r="C1658">
        <v>2017</v>
      </c>
      <c r="D1658" t="str">
        <f t="shared" si="51"/>
        <v>MONT:2017</v>
      </c>
      <c r="E1658">
        <v>90</v>
      </c>
      <c r="F1658">
        <v>26.841815310000001</v>
      </c>
      <c r="G1658">
        <v>4.8807629578</v>
      </c>
      <c r="H1658">
        <v>9.6324423907999996</v>
      </c>
    </row>
    <row r="1659" spans="1:8" x14ac:dyDescent="0.25">
      <c r="A1659" t="s">
        <v>102</v>
      </c>
      <c r="B1659" t="str">
        <f t="shared" si="50"/>
        <v>MOOS</v>
      </c>
      <c r="C1659">
        <v>1995</v>
      </c>
      <c r="D1659" t="str">
        <f t="shared" si="51"/>
        <v>MOOS:1995</v>
      </c>
      <c r="E1659">
        <v>90</v>
      </c>
      <c r="F1659">
        <v>91.571711554000004</v>
      </c>
      <c r="G1659">
        <v>9.9706852226000002</v>
      </c>
      <c r="H1659">
        <v>21.318049593000001</v>
      </c>
    </row>
    <row r="1660" spans="1:8" x14ac:dyDescent="0.25">
      <c r="A1660" t="s">
        <v>102</v>
      </c>
      <c r="B1660" t="str">
        <f t="shared" si="50"/>
        <v>MOOS</v>
      </c>
      <c r="C1660">
        <v>1996</v>
      </c>
      <c r="D1660" t="str">
        <f t="shared" si="51"/>
        <v>MOOS:1996</v>
      </c>
      <c r="E1660">
        <v>90</v>
      </c>
      <c r="F1660">
        <v>81.142821768999994</v>
      </c>
      <c r="G1660">
        <v>9.7028185323000002</v>
      </c>
      <c r="H1660">
        <v>20.609470102</v>
      </c>
    </row>
    <row r="1661" spans="1:8" x14ac:dyDescent="0.25">
      <c r="A1661" t="s">
        <v>102</v>
      </c>
      <c r="B1661" t="str">
        <f t="shared" si="50"/>
        <v>MOOS</v>
      </c>
      <c r="C1661">
        <v>1997</v>
      </c>
      <c r="D1661" t="str">
        <f t="shared" si="51"/>
        <v>MOOS:1997</v>
      </c>
      <c r="E1661">
        <v>90</v>
      </c>
      <c r="F1661">
        <v>81.799166378999999</v>
      </c>
      <c r="G1661">
        <v>9.2740543498000001</v>
      </c>
      <c r="H1661">
        <v>20.515223882000001</v>
      </c>
    </row>
    <row r="1662" spans="1:8" x14ac:dyDescent="0.25">
      <c r="A1662" t="s">
        <v>102</v>
      </c>
      <c r="B1662" t="str">
        <f t="shared" si="50"/>
        <v>MOOS</v>
      </c>
      <c r="C1662">
        <v>1998</v>
      </c>
      <c r="D1662" t="str">
        <f t="shared" si="51"/>
        <v>MOOS:1998</v>
      </c>
      <c r="E1662">
        <v>90</v>
      </c>
      <c r="F1662">
        <v>97.445067968000004</v>
      </c>
      <c r="G1662">
        <v>9.8948134755999995</v>
      </c>
      <c r="H1662">
        <v>21.754285338999999</v>
      </c>
    </row>
    <row r="1663" spans="1:8" x14ac:dyDescent="0.25">
      <c r="A1663" t="s">
        <v>102</v>
      </c>
      <c r="B1663" t="str">
        <f t="shared" si="50"/>
        <v>MOOS</v>
      </c>
      <c r="C1663">
        <v>1999</v>
      </c>
      <c r="D1663" t="str">
        <f t="shared" si="51"/>
        <v>MOOS:1999</v>
      </c>
      <c r="E1663">
        <v>90</v>
      </c>
      <c r="F1663">
        <v>89.570625254999996</v>
      </c>
      <c r="G1663">
        <v>9.6816317567999999</v>
      </c>
      <c r="H1663">
        <v>21.426278538999998</v>
      </c>
    </row>
    <row r="1664" spans="1:8" x14ac:dyDescent="0.25">
      <c r="A1664" t="s">
        <v>102</v>
      </c>
      <c r="B1664" t="str">
        <f t="shared" si="50"/>
        <v>MOOS</v>
      </c>
      <c r="C1664">
        <v>2000</v>
      </c>
      <c r="D1664" t="str">
        <f t="shared" si="51"/>
        <v>MOOS:2000</v>
      </c>
      <c r="E1664">
        <v>90</v>
      </c>
      <c r="F1664">
        <v>74.588475076999998</v>
      </c>
      <c r="G1664">
        <v>9.8005588483999997</v>
      </c>
      <c r="H1664">
        <v>19.479352973000001</v>
      </c>
    </row>
    <row r="1665" spans="1:8" x14ac:dyDescent="0.25">
      <c r="A1665" t="s">
        <v>102</v>
      </c>
      <c r="B1665" t="str">
        <f t="shared" si="50"/>
        <v>MOOS</v>
      </c>
      <c r="C1665">
        <v>2001</v>
      </c>
      <c r="D1665" t="str">
        <f t="shared" si="51"/>
        <v>MOOS:2001</v>
      </c>
      <c r="E1665">
        <v>90</v>
      </c>
      <c r="F1665">
        <v>97.708295088</v>
      </c>
      <c r="G1665">
        <v>9.6332242907999994</v>
      </c>
      <c r="H1665">
        <v>21.301045396999999</v>
      </c>
    </row>
    <row r="1666" spans="1:8" x14ac:dyDescent="0.25">
      <c r="A1666" t="s">
        <v>102</v>
      </c>
      <c r="B1666" t="str">
        <f t="shared" ref="B1666:B1729" si="52">LEFT(A1666,4)</f>
        <v>MOOS</v>
      </c>
      <c r="C1666">
        <v>2002</v>
      </c>
      <c r="D1666" t="str">
        <f t="shared" ref="D1666:D1729" si="53">CONCATENATE(B1666,":",C1666)</f>
        <v>MOOS:2002</v>
      </c>
      <c r="E1666">
        <v>90</v>
      </c>
      <c r="F1666">
        <v>106.39246386000001</v>
      </c>
      <c r="G1666">
        <v>9.9447180493000005</v>
      </c>
      <c r="H1666">
        <v>22.123386447000001</v>
      </c>
    </row>
    <row r="1667" spans="1:8" x14ac:dyDescent="0.25">
      <c r="A1667" t="s">
        <v>102</v>
      </c>
      <c r="B1667" t="str">
        <f t="shared" si="52"/>
        <v>MOOS</v>
      </c>
      <c r="C1667">
        <v>2003</v>
      </c>
      <c r="D1667" t="str">
        <f t="shared" si="53"/>
        <v>MOOS:2003</v>
      </c>
      <c r="E1667">
        <v>90</v>
      </c>
      <c r="F1667">
        <v>95.549230846</v>
      </c>
      <c r="G1667">
        <v>9.9320584768</v>
      </c>
      <c r="H1667">
        <v>20.956430931</v>
      </c>
    </row>
    <row r="1668" spans="1:8" x14ac:dyDescent="0.25">
      <c r="A1668" t="s">
        <v>102</v>
      </c>
      <c r="B1668" t="str">
        <f t="shared" si="52"/>
        <v>MOOS</v>
      </c>
      <c r="C1668">
        <v>2004</v>
      </c>
      <c r="D1668" t="str">
        <f t="shared" si="53"/>
        <v>MOOS:2004</v>
      </c>
      <c r="E1668">
        <v>90</v>
      </c>
      <c r="F1668">
        <v>75.727950399999997</v>
      </c>
      <c r="G1668">
        <v>10.019733576</v>
      </c>
      <c r="H1668">
        <v>19.438648816000001</v>
      </c>
    </row>
    <row r="1669" spans="1:8" x14ac:dyDescent="0.25">
      <c r="A1669" t="s">
        <v>102</v>
      </c>
      <c r="B1669" t="str">
        <f t="shared" si="52"/>
        <v>MOOS</v>
      </c>
      <c r="C1669">
        <v>2005</v>
      </c>
      <c r="D1669" t="str">
        <f t="shared" si="53"/>
        <v>MOOS:2005</v>
      </c>
      <c r="E1669">
        <v>90</v>
      </c>
      <c r="F1669">
        <v>89.312545936000006</v>
      </c>
      <c r="G1669">
        <v>9.6539456765999994</v>
      </c>
      <c r="H1669">
        <v>20.920530768999999</v>
      </c>
    </row>
    <row r="1670" spans="1:8" x14ac:dyDescent="0.25">
      <c r="A1670" t="s">
        <v>102</v>
      </c>
      <c r="B1670" t="str">
        <f t="shared" si="52"/>
        <v>MOOS</v>
      </c>
      <c r="C1670">
        <v>2006</v>
      </c>
      <c r="D1670" t="str">
        <f t="shared" si="53"/>
        <v>MOOS:2006</v>
      </c>
      <c r="E1670">
        <v>90</v>
      </c>
      <c r="F1670">
        <v>84.301430795000002</v>
      </c>
      <c r="G1670">
        <v>9.9276560451000009</v>
      </c>
      <c r="H1670">
        <v>20.719331869000001</v>
      </c>
    </row>
    <row r="1671" spans="1:8" x14ac:dyDescent="0.25">
      <c r="A1671" t="s">
        <v>102</v>
      </c>
      <c r="B1671" t="str">
        <f t="shared" si="52"/>
        <v>MOOS</v>
      </c>
      <c r="C1671">
        <v>2007</v>
      </c>
      <c r="D1671" t="str">
        <f t="shared" si="53"/>
        <v>MOOS:2007</v>
      </c>
      <c r="E1671">
        <v>90</v>
      </c>
      <c r="F1671">
        <v>67.189696272000006</v>
      </c>
      <c r="G1671">
        <v>9.5648942927</v>
      </c>
      <c r="H1671">
        <v>18.502874156000001</v>
      </c>
    </row>
    <row r="1672" spans="1:8" x14ac:dyDescent="0.25">
      <c r="A1672" t="s">
        <v>102</v>
      </c>
      <c r="B1672" t="str">
        <f t="shared" si="52"/>
        <v>MOOS</v>
      </c>
      <c r="C1672">
        <v>2008</v>
      </c>
      <c r="D1672" t="str">
        <f t="shared" si="53"/>
        <v>MOOS:2008</v>
      </c>
      <c r="E1672">
        <v>90</v>
      </c>
      <c r="F1672">
        <v>61.556127570999998</v>
      </c>
      <c r="G1672">
        <v>9.0162221099999993</v>
      </c>
      <c r="H1672">
        <v>17.520117001999999</v>
      </c>
    </row>
    <row r="1673" spans="1:8" x14ac:dyDescent="0.25">
      <c r="A1673" t="s">
        <v>102</v>
      </c>
      <c r="B1673" t="str">
        <f t="shared" si="52"/>
        <v>MOOS</v>
      </c>
      <c r="C1673">
        <v>2009</v>
      </c>
      <c r="D1673" t="str">
        <f t="shared" si="53"/>
        <v>MOOS:2009</v>
      </c>
      <c r="E1673">
        <v>90</v>
      </c>
      <c r="F1673">
        <v>61.570638361999997</v>
      </c>
      <c r="G1673">
        <v>8.8616539391</v>
      </c>
      <c r="H1673">
        <v>17.046608596999999</v>
      </c>
    </row>
    <row r="1674" spans="1:8" x14ac:dyDescent="0.25">
      <c r="A1674" t="s">
        <v>102</v>
      </c>
      <c r="B1674" t="str">
        <f t="shared" si="52"/>
        <v>MOOS</v>
      </c>
      <c r="C1674">
        <v>2010</v>
      </c>
      <c r="D1674" t="str">
        <f t="shared" si="53"/>
        <v>MOOS:2010</v>
      </c>
      <c r="E1674">
        <v>90</v>
      </c>
      <c r="F1674">
        <v>57.421268666000003</v>
      </c>
      <c r="G1674">
        <v>9.7188747625000005</v>
      </c>
      <c r="H1674">
        <v>16.452779057000001</v>
      </c>
    </row>
    <row r="1675" spans="1:8" x14ac:dyDescent="0.25">
      <c r="A1675" t="s">
        <v>102</v>
      </c>
      <c r="B1675" t="str">
        <f t="shared" si="52"/>
        <v>MOOS</v>
      </c>
      <c r="C1675">
        <v>2011</v>
      </c>
      <c r="D1675" t="str">
        <f t="shared" si="53"/>
        <v>MOOS:2011</v>
      </c>
      <c r="E1675">
        <v>90</v>
      </c>
      <c r="F1675">
        <v>53.100370279000003</v>
      </c>
      <c r="G1675">
        <v>9.5462442006000003</v>
      </c>
      <c r="H1675">
        <v>16.383600698999999</v>
      </c>
    </row>
    <row r="1676" spans="1:8" x14ac:dyDescent="0.25">
      <c r="A1676" t="s">
        <v>102</v>
      </c>
      <c r="B1676" t="str">
        <f t="shared" si="52"/>
        <v>MOOS</v>
      </c>
      <c r="C1676">
        <v>2012</v>
      </c>
      <c r="D1676" t="str">
        <f t="shared" si="53"/>
        <v>MOOS:2012</v>
      </c>
      <c r="E1676">
        <v>90</v>
      </c>
      <c r="F1676">
        <v>45.515432492999999</v>
      </c>
      <c r="G1676">
        <v>9.1205570469000001</v>
      </c>
      <c r="H1676">
        <v>14.798127467</v>
      </c>
    </row>
    <row r="1677" spans="1:8" x14ac:dyDescent="0.25">
      <c r="A1677" t="s">
        <v>102</v>
      </c>
      <c r="B1677" t="str">
        <f t="shared" si="52"/>
        <v>MOOS</v>
      </c>
      <c r="C1677">
        <v>2013</v>
      </c>
      <c r="D1677" t="str">
        <f t="shared" si="53"/>
        <v>MOOS:2013</v>
      </c>
      <c r="E1677">
        <v>90</v>
      </c>
      <c r="F1677">
        <v>43.058300148999997</v>
      </c>
      <c r="G1677">
        <v>8.7237021622000004</v>
      </c>
      <c r="H1677">
        <v>14.307740103</v>
      </c>
    </row>
    <row r="1678" spans="1:8" x14ac:dyDescent="0.25">
      <c r="A1678" t="s">
        <v>102</v>
      </c>
      <c r="B1678" t="str">
        <f t="shared" si="52"/>
        <v>MOOS</v>
      </c>
      <c r="C1678">
        <v>2014</v>
      </c>
      <c r="D1678" t="str">
        <f t="shared" si="53"/>
        <v>MOOS:2014</v>
      </c>
      <c r="E1678">
        <v>90</v>
      </c>
      <c r="F1678">
        <v>42.429523848000002</v>
      </c>
      <c r="G1678">
        <v>8.7490571144999993</v>
      </c>
      <c r="H1678">
        <v>14.153976724</v>
      </c>
    </row>
    <row r="1679" spans="1:8" x14ac:dyDescent="0.25">
      <c r="A1679" t="s">
        <v>102</v>
      </c>
      <c r="B1679" t="str">
        <f t="shared" si="52"/>
        <v>MOOS</v>
      </c>
      <c r="C1679">
        <v>2015</v>
      </c>
      <c r="D1679" t="str">
        <f t="shared" si="53"/>
        <v>MOOS:2015</v>
      </c>
      <c r="E1679">
        <v>90</v>
      </c>
      <c r="F1679">
        <v>44.352420197999997</v>
      </c>
      <c r="G1679">
        <v>9.0963850298000004</v>
      </c>
      <c r="H1679">
        <v>14.525515398</v>
      </c>
    </row>
    <row r="1680" spans="1:8" x14ac:dyDescent="0.25">
      <c r="A1680" t="s">
        <v>102</v>
      </c>
      <c r="B1680" t="str">
        <f t="shared" si="52"/>
        <v>MOOS</v>
      </c>
      <c r="C1680">
        <v>2016</v>
      </c>
      <c r="D1680" t="str">
        <f t="shared" si="53"/>
        <v>MOOS:2016</v>
      </c>
      <c r="E1680">
        <v>90</v>
      </c>
      <c r="F1680">
        <v>36.115960887999996</v>
      </c>
      <c r="G1680">
        <v>8.5554425290000005</v>
      </c>
      <c r="H1680">
        <v>12.563023503</v>
      </c>
    </row>
    <row r="1681" spans="1:8" x14ac:dyDescent="0.25">
      <c r="A1681" t="s">
        <v>102</v>
      </c>
      <c r="B1681" t="str">
        <f t="shared" si="52"/>
        <v>MOOS</v>
      </c>
      <c r="C1681">
        <v>2017</v>
      </c>
      <c r="D1681" t="str">
        <f t="shared" si="53"/>
        <v>MOOS:2017</v>
      </c>
      <c r="E1681">
        <v>90</v>
      </c>
      <c r="F1681">
        <v>34.480617924999997</v>
      </c>
      <c r="G1681">
        <v>8.3653568814000003</v>
      </c>
      <c r="H1681">
        <v>12.128651892000001</v>
      </c>
    </row>
    <row r="1682" spans="1:8" x14ac:dyDescent="0.25">
      <c r="A1682" t="s">
        <v>386</v>
      </c>
      <c r="B1682" t="str">
        <f t="shared" si="52"/>
        <v>MORA</v>
      </c>
      <c r="C1682">
        <v>1989</v>
      </c>
      <c r="D1682" t="str">
        <f t="shared" si="53"/>
        <v>MORA:1989</v>
      </c>
      <c r="E1682">
        <v>90</v>
      </c>
      <c r="F1682">
        <v>63.698727544999997</v>
      </c>
      <c r="G1682">
        <v>6.4916616274000001</v>
      </c>
      <c r="H1682">
        <v>17.84251239</v>
      </c>
    </row>
    <row r="1683" spans="1:8" x14ac:dyDescent="0.25">
      <c r="A1683" t="s">
        <v>386</v>
      </c>
      <c r="B1683" t="str">
        <f t="shared" si="52"/>
        <v>MORA</v>
      </c>
      <c r="C1683">
        <v>1991</v>
      </c>
      <c r="D1683" t="str">
        <f t="shared" si="53"/>
        <v>MORA:1991</v>
      </c>
      <c r="E1683">
        <v>90</v>
      </c>
      <c r="F1683">
        <v>73.040340314000005</v>
      </c>
      <c r="G1683">
        <v>6.5297248186000001</v>
      </c>
      <c r="H1683">
        <v>19.105696914999999</v>
      </c>
    </row>
    <row r="1684" spans="1:8" x14ac:dyDescent="0.25">
      <c r="A1684" t="s">
        <v>386</v>
      </c>
      <c r="B1684" t="str">
        <f t="shared" si="52"/>
        <v>MORA</v>
      </c>
      <c r="C1684">
        <v>1992</v>
      </c>
      <c r="D1684" t="str">
        <f t="shared" si="53"/>
        <v>MORA:1992</v>
      </c>
      <c r="E1684">
        <v>90</v>
      </c>
      <c r="F1684">
        <v>62.335373599</v>
      </c>
      <c r="G1684">
        <v>6.4203162707999999</v>
      </c>
      <c r="H1684">
        <v>18.060761403000001</v>
      </c>
    </row>
    <row r="1685" spans="1:8" x14ac:dyDescent="0.25">
      <c r="A1685" t="s">
        <v>386</v>
      </c>
      <c r="B1685" t="str">
        <f t="shared" si="52"/>
        <v>MORA</v>
      </c>
      <c r="C1685">
        <v>1993</v>
      </c>
      <c r="D1685" t="str">
        <f t="shared" si="53"/>
        <v>MORA:1993</v>
      </c>
      <c r="E1685">
        <v>90</v>
      </c>
      <c r="F1685">
        <v>68.533380562999994</v>
      </c>
      <c r="G1685">
        <v>6.5671094957999996</v>
      </c>
      <c r="H1685">
        <v>18.845837137</v>
      </c>
    </row>
    <row r="1686" spans="1:8" x14ac:dyDescent="0.25">
      <c r="A1686" t="s">
        <v>386</v>
      </c>
      <c r="B1686" t="str">
        <f t="shared" si="52"/>
        <v>MORA</v>
      </c>
      <c r="C1686">
        <v>1994</v>
      </c>
      <c r="D1686" t="str">
        <f t="shared" si="53"/>
        <v>MORA:1994</v>
      </c>
      <c r="E1686">
        <v>90</v>
      </c>
      <c r="F1686">
        <v>69.489193498000006</v>
      </c>
      <c r="G1686">
        <v>7.3436868108000004</v>
      </c>
      <c r="H1686">
        <v>19.113652061</v>
      </c>
    </row>
    <row r="1687" spans="1:8" x14ac:dyDescent="0.25">
      <c r="A1687" t="s">
        <v>386</v>
      </c>
      <c r="B1687" t="str">
        <f t="shared" si="52"/>
        <v>MORA</v>
      </c>
      <c r="C1687">
        <v>1995</v>
      </c>
      <c r="D1687" t="str">
        <f t="shared" si="53"/>
        <v>MORA:1995</v>
      </c>
      <c r="E1687">
        <v>90</v>
      </c>
      <c r="F1687">
        <v>54.306014924000003</v>
      </c>
      <c r="G1687">
        <v>7.0004762647999996</v>
      </c>
      <c r="H1687">
        <v>16.604513403999999</v>
      </c>
    </row>
    <row r="1688" spans="1:8" x14ac:dyDescent="0.25">
      <c r="A1688" t="s">
        <v>386</v>
      </c>
      <c r="B1688" t="str">
        <f t="shared" si="52"/>
        <v>MORA</v>
      </c>
      <c r="C1688">
        <v>1996</v>
      </c>
      <c r="D1688" t="str">
        <f t="shared" si="53"/>
        <v>MORA:1996</v>
      </c>
      <c r="E1688">
        <v>90</v>
      </c>
      <c r="F1688">
        <v>51.335333871000003</v>
      </c>
      <c r="G1688">
        <v>6.7699977412000001</v>
      </c>
      <c r="H1688">
        <v>16.211446528</v>
      </c>
    </row>
    <row r="1689" spans="1:8" x14ac:dyDescent="0.25">
      <c r="A1689" t="s">
        <v>386</v>
      </c>
      <c r="B1689" t="str">
        <f t="shared" si="52"/>
        <v>MORA</v>
      </c>
      <c r="C1689">
        <v>1997</v>
      </c>
      <c r="D1689" t="str">
        <f t="shared" si="53"/>
        <v>MORA:1997</v>
      </c>
      <c r="E1689">
        <v>90</v>
      </c>
      <c r="F1689">
        <v>56.193664966</v>
      </c>
      <c r="G1689">
        <v>6.9616370230999998</v>
      </c>
      <c r="H1689">
        <v>16.971024271000001</v>
      </c>
    </row>
    <row r="1690" spans="1:8" x14ac:dyDescent="0.25">
      <c r="A1690" t="s">
        <v>386</v>
      </c>
      <c r="B1690" t="str">
        <f t="shared" si="52"/>
        <v>MORA</v>
      </c>
      <c r="C1690">
        <v>1998</v>
      </c>
      <c r="D1690" t="str">
        <f t="shared" si="53"/>
        <v>MORA:1998</v>
      </c>
      <c r="E1690">
        <v>90</v>
      </c>
      <c r="F1690">
        <v>63.725591807999997</v>
      </c>
      <c r="G1690">
        <v>6.7202687684000004</v>
      </c>
      <c r="H1690">
        <v>18.168160013000001</v>
      </c>
    </row>
    <row r="1691" spans="1:8" x14ac:dyDescent="0.25">
      <c r="A1691" t="s">
        <v>386</v>
      </c>
      <c r="B1691" t="str">
        <f t="shared" si="52"/>
        <v>MORA</v>
      </c>
      <c r="C1691">
        <v>1999</v>
      </c>
      <c r="D1691" t="str">
        <f t="shared" si="53"/>
        <v>MORA:1999</v>
      </c>
      <c r="E1691">
        <v>90</v>
      </c>
      <c r="F1691">
        <v>57.690729853999997</v>
      </c>
      <c r="G1691">
        <v>6.3041694490999998</v>
      </c>
      <c r="H1691">
        <v>16.887537848000001</v>
      </c>
    </row>
    <row r="1692" spans="1:8" x14ac:dyDescent="0.25">
      <c r="A1692" t="s">
        <v>386</v>
      </c>
      <c r="B1692" t="str">
        <f t="shared" si="52"/>
        <v>MORA</v>
      </c>
      <c r="C1692">
        <v>2000</v>
      </c>
      <c r="D1692" t="str">
        <f t="shared" si="53"/>
        <v>MORA:2000</v>
      </c>
      <c r="E1692">
        <v>90</v>
      </c>
      <c r="F1692">
        <v>56.972176562999998</v>
      </c>
      <c r="G1692">
        <v>7.0492901901999998</v>
      </c>
      <c r="H1692">
        <v>17.208086753</v>
      </c>
    </row>
    <row r="1693" spans="1:8" x14ac:dyDescent="0.25">
      <c r="A1693" t="s">
        <v>386</v>
      </c>
      <c r="B1693" t="str">
        <f t="shared" si="52"/>
        <v>MORA</v>
      </c>
      <c r="C1693">
        <v>2001</v>
      </c>
      <c r="D1693" t="str">
        <f t="shared" si="53"/>
        <v>MORA:2001</v>
      </c>
      <c r="E1693">
        <v>90</v>
      </c>
      <c r="F1693">
        <v>55.385868363</v>
      </c>
      <c r="G1693">
        <v>6.8143177544000002</v>
      </c>
      <c r="H1693">
        <v>16.824678378000002</v>
      </c>
    </row>
    <row r="1694" spans="1:8" x14ac:dyDescent="0.25">
      <c r="A1694" t="s">
        <v>386</v>
      </c>
      <c r="B1694" t="str">
        <f t="shared" si="52"/>
        <v>MORA</v>
      </c>
      <c r="C1694">
        <v>2002</v>
      </c>
      <c r="D1694" t="str">
        <f t="shared" si="53"/>
        <v>MORA:2002</v>
      </c>
      <c r="E1694">
        <v>90</v>
      </c>
      <c r="F1694">
        <v>48.227879387999998</v>
      </c>
      <c r="G1694">
        <v>7.0865078598000002</v>
      </c>
      <c r="H1694">
        <v>15.530400327000001</v>
      </c>
    </row>
    <row r="1695" spans="1:8" x14ac:dyDescent="0.25">
      <c r="A1695" t="s">
        <v>386</v>
      </c>
      <c r="B1695" t="str">
        <f t="shared" si="52"/>
        <v>MORA</v>
      </c>
      <c r="C1695">
        <v>2004</v>
      </c>
      <c r="D1695" t="str">
        <f t="shared" si="53"/>
        <v>MORA:2004</v>
      </c>
      <c r="E1695">
        <v>90</v>
      </c>
      <c r="F1695">
        <v>54.217548717</v>
      </c>
      <c r="G1695">
        <v>7.5930788665</v>
      </c>
      <c r="H1695">
        <v>16.573523179999999</v>
      </c>
    </row>
    <row r="1696" spans="1:8" x14ac:dyDescent="0.25">
      <c r="A1696" t="s">
        <v>386</v>
      </c>
      <c r="B1696" t="str">
        <f t="shared" si="52"/>
        <v>MORA</v>
      </c>
      <c r="C1696">
        <v>2005</v>
      </c>
      <c r="D1696" t="str">
        <f t="shared" si="53"/>
        <v>MORA:2005</v>
      </c>
      <c r="E1696">
        <v>90</v>
      </c>
      <c r="F1696">
        <v>43.366669133000002</v>
      </c>
      <c r="G1696">
        <v>6.6447251092000004</v>
      </c>
      <c r="H1696">
        <v>14.527905983</v>
      </c>
    </row>
    <row r="1697" spans="1:8" x14ac:dyDescent="0.25">
      <c r="A1697" t="s">
        <v>386</v>
      </c>
      <c r="B1697" t="str">
        <f t="shared" si="52"/>
        <v>MORA</v>
      </c>
      <c r="C1697">
        <v>2006</v>
      </c>
      <c r="D1697" t="str">
        <f t="shared" si="53"/>
        <v>MORA:2006</v>
      </c>
      <c r="E1697">
        <v>90</v>
      </c>
      <c r="F1697">
        <v>45.544215121999997</v>
      </c>
      <c r="G1697">
        <v>7.0763101755999998</v>
      </c>
      <c r="H1697">
        <v>15.034083877</v>
      </c>
    </row>
    <row r="1698" spans="1:8" x14ac:dyDescent="0.25">
      <c r="A1698" t="s">
        <v>386</v>
      </c>
      <c r="B1698" t="str">
        <f t="shared" si="52"/>
        <v>MORA</v>
      </c>
      <c r="C1698">
        <v>2007</v>
      </c>
      <c r="D1698" t="str">
        <f t="shared" si="53"/>
        <v>MORA:2007</v>
      </c>
      <c r="E1698">
        <v>90</v>
      </c>
      <c r="F1698">
        <v>43.681066860999998</v>
      </c>
      <c r="G1698">
        <v>7.5625291413999998</v>
      </c>
      <c r="H1698">
        <v>14.44155548</v>
      </c>
    </row>
    <row r="1699" spans="1:8" x14ac:dyDescent="0.25">
      <c r="A1699" t="s">
        <v>386</v>
      </c>
      <c r="B1699" t="str">
        <f t="shared" si="52"/>
        <v>MORA</v>
      </c>
      <c r="C1699">
        <v>2008</v>
      </c>
      <c r="D1699" t="str">
        <f t="shared" si="53"/>
        <v>MORA:2008</v>
      </c>
      <c r="E1699">
        <v>90</v>
      </c>
      <c r="F1699">
        <v>41.295590150999999</v>
      </c>
      <c r="G1699">
        <v>6.9163489977000001</v>
      </c>
      <c r="H1699">
        <v>14.043186410000001</v>
      </c>
    </row>
    <row r="1700" spans="1:8" x14ac:dyDescent="0.25">
      <c r="A1700" t="s">
        <v>386</v>
      </c>
      <c r="B1700" t="str">
        <f t="shared" si="52"/>
        <v>MORA</v>
      </c>
      <c r="C1700">
        <v>2009</v>
      </c>
      <c r="D1700" t="str">
        <f t="shared" si="53"/>
        <v>MORA:2009</v>
      </c>
      <c r="E1700">
        <v>90</v>
      </c>
      <c r="F1700">
        <v>46.605478792</v>
      </c>
      <c r="G1700">
        <v>7.5947636882999996</v>
      </c>
      <c r="H1700">
        <v>15.213869151000001</v>
      </c>
    </row>
    <row r="1701" spans="1:8" x14ac:dyDescent="0.25">
      <c r="A1701" t="s">
        <v>386</v>
      </c>
      <c r="B1701" t="str">
        <f t="shared" si="52"/>
        <v>MORA</v>
      </c>
      <c r="C1701">
        <v>2010</v>
      </c>
      <c r="D1701" t="str">
        <f t="shared" si="53"/>
        <v>MORA:2010</v>
      </c>
      <c r="E1701">
        <v>90</v>
      </c>
      <c r="F1701">
        <v>37.811508971000002</v>
      </c>
      <c r="G1701">
        <v>7.4837221116999997</v>
      </c>
      <c r="H1701">
        <v>13.185852493000001</v>
      </c>
    </row>
    <row r="1702" spans="1:8" x14ac:dyDescent="0.25">
      <c r="A1702" t="s">
        <v>386</v>
      </c>
      <c r="B1702" t="str">
        <f t="shared" si="52"/>
        <v>MORA</v>
      </c>
      <c r="C1702">
        <v>2011</v>
      </c>
      <c r="D1702" t="str">
        <f t="shared" si="53"/>
        <v>MORA:2011</v>
      </c>
      <c r="E1702">
        <v>90</v>
      </c>
      <c r="F1702">
        <v>40.946773499999999</v>
      </c>
      <c r="G1702">
        <v>7.1849629234999997</v>
      </c>
      <c r="H1702">
        <v>13.982254209000001</v>
      </c>
    </row>
    <row r="1703" spans="1:8" x14ac:dyDescent="0.25">
      <c r="A1703" t="s">
        <v>386</v>
      </c>
      <c r="B1703" t="str">
        <f t="shared" si="52"/>
        <v>MORA</v>
      </c>
      <c r="C1703">
        <v>2012</v>
      </c>
      <c r="D1703" t="str">
        <f t="shared" si="53"/>
        <v>MORA:2012</v>
      </c>
      <c r="E1703">
        <v>90</v>
      </c>
      <c r="F1703">
        <v>42.925756835000001</v>
      </c>
      <c r="G1703">
        <v>7.8645242455000002</v>
      </c>
      <c r="H1703">
        <v>14.339703604</v>
      </c>
    </row>
    <row r="1704" spans="1:8" x14ac:dyDescent="0.25">
      <c r="A1704" t="s">
        <v>386</v>
      </c>
      <c r="B1704" t="str">
        <f t="shared" si="52"/>
        <v>MORA</v>
      </c>
      <c r="C1704">
        <v>2013</v>
      </c>
      <c r="D1704" t="str">
        <f t="shared" si="53"/>
        <v>MORA:2013</v>
      </c>
      <c r="E1704">
        <v>90</v>
      </c>
      <c r="F1704">
        <v>42.069828403999999</v>
      </c>
      <c r="G1704">
        <v>7.6938955334000001</v>
      </c>
      <c r="H1704">
        <v>14.250085783999999</v>
      </c>
    </row>
    <row r="1705" spans="1:8" x14ac:dyDescent="0.25">
      <c r="A1705" t="s">
        <v>386</v>
      </c>
      <c r="B1705" t="str">
        <f t="shared" si="52"/>
        <v>MORA</v>
      </c>
      <c r="C1705">
        <v>2014</v>
      </c>
      <c r="D1705" t="str">
        <f t="shared" si="53"/>
        <v>MORA:2014</v>
      </c>
      <c r="E1705">
        <v>90</v>
      </c>
      <c r="F1705">
        <v>38.122914958999999</v>
      </c>
      <c r="G1705">
        <v>7.3125178310000001</v>
      </c>
      <c r="H1705">
        <v>13.246904158</v>
      </c>
    </row>
    <row r="1706" spans="1:8" x14ac:dyDescent="0.25">
      <c r="A1706" t="s">
        <v>386</v>
      </c>
      <c r="B1706" t="str">
        <f t="shared" si="52"/>
        <v>MORA</v>
      </c>
      <c r="C1706">
        <v>2015</v>
      </c>
      <c r="D1706" t="str">
        <f t="shared" si="53"/>
        <v>MORA:2015</v>
      </c>
      <c r="E1706">
        <v>90</v>
      </c>
      <c r="F1706">
        <v>35.941349926999997</v>
      </c>
      <c r="G1706">
        <v>7.1478799015999996</v>
      </c>
      <c r="H1706">
        <v>12.684014179</v>
      </c>
    </row>
    <row r="1707" spans="1:8" x14ac:dyDescent="0.25">
      <c r="A1707" t="s">
        <v>386</v>
      </c>
      <c r="B1707" t="str">
        <f t="shared" si="52"/>
        <v>MORA</v>
      </c>
      <c r="C1707">
        <v>2016</v>
      </c>
      <c r="D1707" t="str">
        <f t="shared" si="53"/>
        <v>MORA:2016</v>
      </c>
      <c r="E1707">
        <v>90</v>
      </c>
      <c r="F1707">
        <v>34.261039633000003</v>
      </c>
      <c r="G1707">
        <v>7.2527240970999998</v>
      </c>
      <c r="H1707">
        <v>12.227143141999999</v>
      </c>
    </row>
    <row r="1708" spans="1:8" x14ac:dyDescent="0.25">
      <c r="A1708" t="s">
        <v>386</v>
      </c>
      <c r="B1708" t="str">
        <f t="shared" si="52"/>
        <v>MORA</v>
      </c>
      <c r="C1708">
        <v>2017</v>
      </c>
      <c r="D1708" t="str">
        <f t="shared" si="53"/>
        <v>MORA:2017</v>
      </c>
      <c r="E1708">
        <v>90</v>
      </c>
      <c r="F1708">
        <v>35.307299581000002</v>
      </c>
      <c r="G1708">
        <v>7.0470495998000002</v>
      </c>
      <c r="H1708">
        <v>12.433396102</v>
      </c>
    </row>
    <row r="1709" spans="1:8" x14ac:dyDescent="0.25">
      <c r="A1709" t="s">
        <v>105</v>
      </c>
      <c r="B1709" t="str">
        <f t="shared" si="52"/>
        <v>MOZI</v>
      </c>
      <c r="C1709">
        <v>1995</v>
      </c>
      <c r="D1709" t="str">
        <f t="shared" si="53"/>
        <v>MOZI:1995</v>
      </c>
      <c r="E1709">
        <v>90</v>
      </c>
      <c r="F1709">
        <v>22.240781760000001</v>
      </c>
      <c r="G1709">
        <v>3.1101053668</v>
      </c>
      <c r="H1709">
        <v>7.7641176935000003</v>
      </c>
    </row>
    <row r="1710" spans="1:8" x14ac:dyDescent="0.25">
      <c r="A1710" t="s">
        <v>105</v>
      </c>
      <c r="B1710" t="str">
        <f t="shared" si="52"/>
        <v>MOZI</v>
      </c>
      <c r="C1710">
        <v>1996</v>
      </c>
      <c r="D1710" t="str">
        <f t="shared" si="53"/>
        <v>MOZI:1996</v>
      </c>
      <c r="E1710">
        <v>90</v>
      </c>
      <c r="F1710">
        <v>22.640823961999999</v>
      </c>
      <c r="G1710">
        <v>3.0386640473000002</v>
      </c>
      <c r="H1710">
        <v>7.9688185438000003</v>
      </c>
    </row>
    <row r="1711" spans="1:8" x14ac:dyDescent="0.25">
      <c r="A1711" t="s">
        <v>105</v>
      </c>
      <c r="B1711" t="str">
        <f t="shared" si="52"/>
        <v>MOZI</v>
      </c>
      <c r="C1711">
        <v>1997</v>
      </c>
      <c r="D1711" t="str">
        <f t="shared" si="53"/>
        <v>MOZI:1997</v>
      </c>
      <c r="E1711">
        <v>90</v>
      </c>
      <c r="F1711">
        <v>21.583279430000001</v>
      </c>
      <c r="G1711">
        <v>2.5121899507999998</v>
      </c>
      <c r="H1711">
        <v>7.5349004552999999</v>
      </c>
    </row>
    <row r="1712" spans="1:8" x14ac:dyDescent="0.25">
      <c r="A1712" t="s">
        <v>105</v>
      </c>
      <c r="B1712" t="str">
        <f t="shared" si="52"/>
        <v>MOZI</v>
      </c>
      <c r="C1712">
        <v>1998</v>
      </c>
      <c r="D1712" t="str">
        <f t="shared" si="53"/>
        <v>MOZI:1998</v>
      </c>
      <c r="E1712">
        <v>90</v>
      </c>
      <c r="F1712">
        <v>23.617203151999998</v>
      </c>
      <c r="G1712">
        <v>2.7471207108</v>
      </c>
      <c r="H1712">
        <v>8.4719682931999998</v>
      </c>
    </row>
    <row r="1713" spans="1:8" x14ac:dyDescent="0.25">
      <c r="A1713" t="s">
        <v>105</v>
      </c>
      <c r="B1713" t="str">
        <f t="shared" si="52"/>
        <v>MOZI</v>
      </c>
      <c r="C1713">
        <v>1999</v>
      </c>
      <c r="D1713" t="str">
        <f t="shared" si="53"/>
        <v>MOZI:1999</v>
      </c>
      <c r="E1713">
        <v>90</v>
      </c>
      <c r="F1713">
        <v>21.574918398000001</v>
      </c>
      <c r="G1713">
        <v>3.2601995846</v>
      </c>
      <c r="H1713">
        <v>7.6179749105000001</v>
      </c>
    </row>
    <row r="1714" spans="1:8" x14ac:dyDescent="0.25">
      <c r="A1714" t="s">
        <v>105</v>
      </c>
      <c r="B1714" t="str">
        <f t="shared" si="52"/>
        <v>MOZI</v>
      </c>
      <c r="C1714">
        <v>2001</v>
      </c>
      <c r="D1714" t="str">
        <f t="shared" si="53"/>
        <v>MOZI:2001</v>
      </c>
      <c r="E1714">
        <v>90</v>
      </c>
      <c r="F1714">
        <v>24.373790521</v>
      </c>
      <c r="G1714">
        <v>3.4162007393999998</v>
      </c>
      <c r="H1714">
        <v>8.5932605487</v>
      </c>
    </row>
    <row r="1715" spans="1:8" x14ac:dyDescent="0.25">
      <c r="A1715" t="s">
        <v>105</v>
      </c>
      <c r="B1715" t="str">
        <f t="shared" si="52"/>
        <v>MOZI</v>
      </c>
      <c r="C1715">
        <v>2002</v>
      </c>
      <c r="D1715" t="str">
        <f t="shared" si="53"/>
        <v>MOZI:2002</v>
      </c>
      <c r="E1715">
        <v>90</v>
      </c>
      <c r="F1715">
        <v>21.079996283</v>
      </c>
      <c r="G1715">
        <v>2.9480302612</v>
      </c>
      <c r="H1715">
        <v>7.3189142949999999</v>
      </c>
    </row>
    <row r="1716" spans="1:8" x14ac:dyDescent="0.25">
      <c r="A1716" t="s">
        <v>105</v>
      </c>
      <c r="B1716" t="str">
        <f t="shared" si="52"/>
        <v>MOZI</v>
      </c>
      <c r="C1716">
        <v>2003</v>
      </c>
      <c r="D1716" t="str">
        <f t="shared" si="53"/>
        <v>MOZI:2003</v>
      </c>
      <c r="E1716">
        <v>90</v>
      </c>
      <c r="F1716">
        <v>19.822756044999998</v>
      </c>
      <c r="G1716">
        <v>2.8353176954000001</v>
      </c>
      <c r="H1716">
        <v>6.6872141286</v>
      </c>
    </row>
    <row r="1717" spans="1:8" x14ac:dyDescent="0.25">
      <c r="A1717" t="s">
        <v>105</v>
      </c>
      <c r="B1717" t="str">
        <f t="shared" si="52"/>
        <v>MOZI</v>
      </c>
      <c r="C1717">
        <v>2004</v>
      </c>
      <c r="D1717" t="str">
        <f t="shared" si="53"/>
        <v>MOZI:2004</v>
      </c>
      <c r="E1717">
        <v>90</v>
      </c>
      <c r="F1717">
        <v>19.421862021999999</v>
      </c>
      <c r="G1717">
        <v>2.787366139</v>
      </c>
      <c r="H1717">
        <v>6.5590574073000001</v>
      </c>
    </row>
    <row r="1718" spans="1:8" x14ac:dyDescent="0.25">
      <c r="A1718" t="s">
        <v>105</v>
      </c>
      <c r="B1718" t="str">
        <f t="shared" si="52"/>
        <v>MOZI</v>
      </c>
      <c r="C1718">
        <v>2005</v>
      </c>
      <c r="D1718" t="str">
        <f t="shared" si="53"/>
        <v>MOZI:2005</v>
      </c>
      <c r="E1718">
        <v>90</v>
      </c>
      <c r="F1718">
        <v>23.186249292999999</v>
      </c>
      <c r="G1718">
        <v>3.5864997969000001</v>
      </c>
      <c r="H1718">
        <v>8.2809611629000006</v>
      </c>
    </row>
    <row r="1719" spans="1:8" x14ac:dyDescent="0.25">
      <c r="A1719" t="s">
        <v>105</v>
      </c>
      <c r="B1719" t="str">
        <f t="shared" si="52"/>
        <v>MOZI</v>
      </c>
      <c r="C1719">
        <v>2006</v>
      </c>
      <c r="D1719" t="str">
        <f t="shared" si="53"/>
        <v>MOZI:2006</v>
      </c>
      <c r="E1719">
        <v>90</v>
      </c>
      <c r="F1719">
        <v>20.008458067999999</v>
      </c>
      <c r="G1719">
        <v>2.7673959036000002</v>
      </c>
      <c r="H1719">
        <v>6.8369978579000001</v>
      </c>
    </row>
    <row r="1720" spans="1:8" x14ac:dyDescent="0.25">
      <c r="A1720" t="s">
        <v>105</v>
      </c>
      <c r="B1720" t="str">
        <f t="shared" si="52"/>
        <v>MOZI</v>
      </c>
      <c r="C1720">
        <v>2007</v>
      </c>
      <c r="D1720" t="str">
        <f t="shared" si="53"/>
        <v>MOZI:2007</v>
      </c>
      <c r="E1720">
        <v>90</v>
      </c>
      <c r="F1720">
        <v>21.578490184</v>
      </c>
      <c r="G1720">
        <v>3.2923973581000001</v>
      </c>
      <c r="H1720">
        <v>7.5051821617999996</v>
      </c>
    </row>
    <row r="1721" spans="1:8" x14ac:dyDescent="0.25">
      <c r="A1721" t="s">
        <v>105</v>
      </c>
      <c r="B1721" t="str">
        <f t="shared" si="52"/>
        <v>MOZI</v>
      </c>
      <c r="C1721">
        <v>2008</v>
      </c>
      <c r="D1721" t="str">
        <f t="shared" si="53"/>
        <v>MOZI:2008</v>
      </c>
      <c r="E1721">
        <v>90</v>
      </c>
      <c r="F1721">
        <v>20.792534981999999</v>
      </c>
      <c r="G1721">
        <v>3.1649310819999998</v>
      </c>
      <c r="H1721">
        <v>7.1581715633999998</v>
      </c>
    </row>
    <row r="1722" spans="1:8" x14ac:dyDescent="0.25">
      <c r="A1722" t="s">
        <v>105</v>
      </c>
      <c r="B1722" t="str">
        <f t="shared" si="52"/>
        <v>MOZI</v>
      </c>
      <c r="C1722">
        <v>2009</v>
      </c>
      <c r="D1722" t="str">
        <f t="shared" si="53"/>
        <v>MOZI:2009</v>
      </c>
      <c r="E1722">
        <v>90</v>
      </c>
      <c r="F1722">
        <v>19.207144198000002</v>
      </c>
      <c r="G1722">
        <v>2.9839151331</v>
      </c>
      <c r="H1722">
        <v>6.3378294260999999</v>
      </c>
    </row>
    <row r="1723" spans="1:8" x14ac:dyDescent="0.25">
      <c r="A1723" t="s">
        <v>105</v>
      </c>
      <c r="B1723" t="str">
        <f t="shared" si="52"/>
        <v>MOZI</v>
      </c>
      <c r="C1723">
        <v>2010</v>
      </c>
      <c r="D1723" t="str">
        <f t="shared" si="53"/>
        <v>MOZI:2010</v>
      </c>
      <c r="E1723">
        <v>90</v>
      </c>
      <c r="F1723">
        <v>17.874958627000002</v>
      </c>
      <c r="G1723">
        <v>2.5853017782999999</v>
      </c>
      <c r="H1723">
        <v>5.6589191787999997</v>
      </c>
    </row>
    <row r="1724" spans="1:8" x14ac:dyDescent="0.25">
      <c r="A1724" t="s">
        <v>105</v>
      </c>
      <c r="B1724" t="str">
        <f t="shared" si="52"/>
        <v>MOZI</v>
      </c>
      <c r="C1724">
        <v>2011</v>
      </c>
      <c r="D1724" t="str">
        <f t="shared" si="53"/>
        <v>MOZI:2011</v>
      </c>
      <c r="E1724">
        <v>90</v>
      </c>
      <c r="F1724">
        <v>17.792008217999999</v>
      </c>
      <c r="G1724">
        <v>2.9544812152</v>
      </c>
      <c r="H1724">
        <v>5.6137323752999997</v>
      </c>
    </row>
    <row r="1725" spans="1:8" x14ac:dyDescent="0.25">
      <c r="A1725" t="s">
        <v>105</v>
      </c>
      <c r="B1725" t="str">
        <f t="shared" si="52"/>
        <v>MOZI</v>
      </c>
      <c r="C1725">
        <v>2012</v>
      </c>
      <c r="D1725" t="str">
        <f t="shared" si="53"/>
        <v>MOZI:2012</v>
      </c>
      <c r="E1725">
        <v>90</v>
      </c>
      <c r="F1725">
        <v>19.523499103999999</v>
      </c>
      <c r="G1725">
        <v>3.1590830714</v>
      </c>
      <c r="H1725">
        <v>6.5565341314000003</v>
      </c>
    </row>
    <row r="1726" spans="1:8" x14ac:dyDescent="0.25">
      <c r="A1726" t="s">
        <v>105</v>
      </c>
      <c r="B1726" t="str">
        <f t="shared" si="52"/>
        <v>MOZI</v>
      </c>
      <c r="C1726">
        <v>2013</v>
      </c>
      <c r="D1726" t="str">
        <f t="shared" si="53"/>
        <v>MOZI:2013</v>
      </c>
      <c r="E1726">
        <v>90</v>
      </c>
      <c r="F1726">
        <v>18.739425476000001</v>
      </c>
      <c r="G1726">
        <v>2.8162947470000002</v>
      </c>
      <c r="H1726">
        <v>6.0989034282999999</v>
      </c>
    </row>
    <row r="1727" spans="1:8" x14ac:dyDescent="0.25">
      <c r="A1727" t="s">
        <v>105</v>
      </c>
      <c r="B1727" t="str">
        <f t="shared" si="52"/>
        <v>MOZI</v>
      </c>
      <c r="C1727">
        <v>2014</v>
      </c>
      <c r="D1727" t="str">
        <f t="shared" si="53"/>
        <v>MOZI:2014</v>
      </c>
      <c r="E1727">
        <v>90</v>
      </c>
      <c r="F1727">
        <v>18.161293331</v>
      </c>
      <c r="G1727">
        <v>2.9222048452</v>
      </c>
      <c r="H1727">
        <v>5.8438859385999997</v>
      </c>
    </row>
    <row r="1728" spans="1:8" x14ac:dyDescent="0.25">
      <c r="A1728" t="s">
        <v>105</v>
      </c>
      <c r="B1728" t="str">
        <f t="shared" si="52"/>
        <v>MOZI</v>
      </c>
      <c r="C1728">
        <v>2015</v>
      </c>
      <c r="D1728" t="str">
        <f t="shared" si="53"/>
        <v>MOZI:2015</v>
      </c>
      <c r="E1728">
        <v>90</v>
      </c>
      <c r="F1728">
        <v>17.038715431</v>
      </c>
      <c r="G1728">
        <v>3.0234838926999998</v>
      </c>
      <c r="H1728">
        <v>5.1680541052000004</v>
      </c>
    </row>
    <row r="1729" spans="1:8" x14ac:dyDescent="0.25">
      <c r="A1729" t="s">
        <v>105</v>
      </c>
      <c r="B1729" t="str">
        <f t="shared" si="52"/>
        <v>MOZI</v>
      </c>
      <c r="C1729">
        <v>2016</v>
      </c>
      <c r="D1729" t="str">
        <f t="shared" si="53"/>
        <v>MOZI:2016</v>
      </c>
      <c r="E1729">
        <v>90</v>
      </c>
      <c r="F1729">
        <v>15.891462776999999</v>
      </c>
      <c r="G1729">
        <v>2.3404962544000001</v>
      </c>
      <c r="H1729">
        <v>4.5012833628999998</v>
      </c>
    </row>
    <row r="1730" spans="1:8" x14ac:dyDescent="0.25">
      <c r="A1730" t="s">
        <v>105</v>
      </c>
      <c r="B1730" t="str">
        <f t="shared" ref="B1730:B1793" si="54">LEFT(A1730,4)</f>
        <v>MOZI</v>
      </c>
      <c r="C1730">
        <v>2017</v>
      </c>
      <c r="D1730" t="str">
        <f t="shared" ref="D1730:D1793" si="55">CONCATENATE(B1730,":",C1730)</f>
        <v>MOZI:2017</v>
      </c>
      <c r="E1730">
        <v>90</v>
      </c>
      <c r="F1730">
        <v>18.400099876999999</v>
      </c>
      <c r="G1730">
        <v>3.0534495488000002</v>
      </c>
      <c r="H1730">
        <v>5.9366914445000001</v>
      </c>
    </row>
    <row r="1731" spans="1:8" x14ac:dyDescent="0.25">
      <c r="A1731" t="s">
        <v>387</v>
      </c>
      <c r="B1731" t="str">
        <f t="shared" si="54"/>
        <v>NEBR</v>
      </c>
      <c r="C1731">
        <v>2003</v>
      </c>
      <c r="D1731" t="str">
        <f t="shared" si="55"/>
        <v>NEBR:2003</v>
      </c>
      <c r="E1731">
        <v>90</v>
      </c>
      <c r="F1731">
        <v>72.227350169000005</v>
      </c>
      <c r="G1731">
        <v>6.1526720414999998</v>
      </c>
      <c r="H1731">
        <v>19.314363986</v>
      </c>
    </row>
    <row r="1732" spans="1:8" x14ac:dyDescent="0.25">
      <c r="A1732" t="s">
        <v>387</v>
      </c>
      <c r="B1732" t="str">
        <f t="shared" si="54"/>
        <v>NEBR</v>
      </c>
      <c r="C1732">
        <v>2004</v>
      </c>
      <c r="D1732" t="str">
        <f t="shared" si="55"/>
        <v>NEBR:2004</v>
      </c>
      <c r="E1732">
        <v>90</v>
      </c>
      <c r="F1732">
        <v>71.494918862000006</v>
      </c>
      <c r="G1732">
        <v>6.2942627613999997</v>
      </c>
      <c r="H1732">
        <v>18.861260408</v>
      </c>
    </row>
    <row r="1733" spans="1:8" x14ac:dyDescent="0.25">
      <c r="A1733" t="s">
        <v>387</v>
      </c>
      <c r="B1733" t="str">
        <f t="shared" si="54"/>
        <v>NEBR</v>
      </c>
      <c r="C1733">
        <v>2005</v>
      </c>
      <c r="D1733" t="str">
        <f t="shared" si="55"/>
        <v>NEBR:2005</v>
      </c>
      <c r="E1733">
        <v>90</v>
      </c>
      <c r="F1733">
        <v>80.216664929999993</v>
      </c>
      <c r="G1733">
        <v>6.8412081853000002</v>
      </c>
      <c r="H1733">
        <v>20.322991139999999</v>
      </c>
    </row>
    <row r="1734" spans="1:8" x14ac:dyDescent="0.25">
      <c r="A1734" t="s">
        <v>387</v>
      </c>
      <c r="B1734" t="str">
        <f t="shared" si="54"/>
        <v>NEBR</v>
      </c>
      <c r="C1734">
        <v>2006</v>
      </c>
      <c r="D1734" t="str">
        <f t="shared" si="55"/>
        <v>NEBR:2006</v>
      </c>
      <c r="E1734">
        <v>90</v>
      </c>
      <c r="F1734">
        <v>56.835791213</v>
      </c>
      <c r="G1734">
        <v>6.7659188106999997</v>
      </c>
      <c r="H1734">
        <v>16.954471108</v>
      </c>
    </row>
    <row r="1735" spans="1:8" x14ac:dyDescent="0.25">
      <c r="A1735" t="s">
        <v>387</v>
      </c>
      <c r="B1735" t="str">
        <f t="shared" si="54"/>
        <v>NEBR</v>
      </c>
      <c r="C1735">
        <v>2007</v>
      </c>
      <c r="D1735" t="str">
        <f t="shared" si="55"/>
        <v>NEBR:2007</v>
      </c>
      <c r="E1735">
        <v>90</v>
      </c>
      <c r="F1735">
        <v>64.349906566000001</v>
      </c>
      <c r="G1735">
        <v>6.2761469095000004</v>
      </c>
      <c r="H1735">
        <v>18.002530517</v>
      </c>
    </row>
    <row r="1736" spans="1:8" x14ac:dyDescent="0.25">
      <c r="A1736" t="s">
        <v>387</v>
      </c>
      <c r="B1736" t="str">
        <f t="shared" si="54"/>
        <v>NEBR</v>
      </c>
      <c r="C1736">
        <v>2009</v>
      </c>
      <c r="D1736" t="str">
        <f t="shared" si="55"/>
        <v>NEBR:2009</v>
      </c>
      <c r="E1736">
        <v>90</v>
      </c>
      <c r="F1736">
        <v>59.036042076000001</v>
      </c>
      <c r="G1736">
        <v>6.7909256750000004</v>
      </c>
      <c r="H1736">
        <v>17.391657300999999</v>
      </c>
    </row>
    <row r="1737" spans="1:8" x14ac:dyDescent="0.25">
      <c r="A1737" t="s">
        <v>387</v>
      </c>
      <c r="B1737" t="str">
        <f t="shared" si="54"/>
        <v>NEBR</v>
      </c>
      <c r="C1737">
        <v>2010</v>
      </c>
      <c r="D1737" t="str">
        <f t="shared" si="55"/>
        <v>NEBR:2010</v>
      </c>
      <c r="E1737">
        <v>90</v>
      </c>
      <c r="F1737">
        <v>76.045610804999995</v>
      </c>
      <c r="G1737">
        <v>5.9209398243000004</v>
      </c>
      <c r="H1737">
        <v>19.149945975000001</v>
      </c>
    </row>
    <row r="1738" spans="1:8" x14ac:dyDescent="0.25">
      <c r="A1738" t="s">
        <v>387</v>
      </c>
      <c r="B1738" t="str">
        <f t="shared" si="54"/>
        <v>NEBR</v>
      </c>
      <c r="C1738">
        <v>2011</v>
      </c>
      <c r="D1738" t="str">
        <f t="shared" si="55"/>
        <v>NEBR:2011</v>
      </c>
      <c r="E1738">
        <v>90</v>
      </c>
      <c r="F1738">
        <v>67.089943930999993</v>
      </c>
      <c r="G1738">
        <v>6.4286468617999999</v>
      </c>
      <c r="H1738">
        <v>18.170984708999999</v>
      </c>
    </row>
    <row r="1739" spans="1:8" x14ac:dyDescent="0.25">
      <c r="A1739" t="s">
        <v>387</v>
      </c>
      <c r="B1739" t="str">
        <f t="shared" si="54"/>
        <v>NEBR</v>
      </c>
      <c r="C1739">
        <v>2012</v>
      </c>
      <c r="D1739" t="str">
        <f t="shared" si="55"/>
        <v>NEBR:2012</v>
      </c>
      <c r="E1739">
        <v>90</v>
      </c>
      <c r="F1739">
        <v>57.513418885999997</v>
      </c>
      <c r="G1739">
        <v>6.7128180789999998</v>
      </c>
      <c r="H1739">
        <v>17.193862103000001</v>
      </c>
    </row>
    <row r="1740" spans="1:8" x14ac:dyDescent="0.25">
      <c r="A1740" t="s">
        <v>387</v>
      </c>
      <c r="B1740" t="str">
        <f t="shared" si="54"/>
        <v>NEBR</v>
      </c>
      <c r="C1740">
        <v>2013</v>
      </c>
      <c r="D1740" t="str">
        <f t="shared" si="55"/>
        <v>NEBR:2013</v>
      </c>
      <c r="E1740">
        <v>90</v>
      </c>
      <c r="F1740">
        <v>57.834530874000002</v>
      </c>
      <c r="G1740">
        <v>6.7653782654999999</v>
      </c>
      <c r="H1740">
        <v>17.059839193999998</v>
      </c>
    </row>
    <row r="1741" spans="1:8" x14ac:dyDescent="0.25">
      <c r="A1741" t="s">
        <v>387</v>
      </c>
      <c r="B1741" t="str">
        <f t="shared" si="54"/>
        <v>NEBR</v>
      </c>
      <c r="C1741">
        <v>2014</v>
      </c>
      <c r="D1741" t="str">
        <f t="shared" si="55"/>
        <v>NEBR:2014</v>
      </c>
      <c r="E1741">
        <v>90</v>
      </c>
      <c r="F1741">
        <v>53.294944559000001</v>
      </c>
      <c r="G1741">
        <v>6.5617297412999998</v>
      </c>
      <c r="H1741">
        <v>16.594085633999999</v>
      </c>
    </row>
    <row r="1742" spans="1:8" x14ac:dyDescent="0.25">
      <c r="A1742" t="s">
        <v>387</v>
      </c>
      <c r="B1742" t="str">
        <f t="shared" si="54"/>
        <v>NEBR</v>
      </c>
      <c r="C1742">
        <v>2015</v>
      </c>
      <c r="D1742" t="str">
        <f t="shared" si="55"/>
        <v>NEBR:2015</v>
      </c>
      <c r="E1742">
        <v>90</v>
      </c>
      <c r="F1742">
        <v>41.910843337999999</v>
      </c>
      <c r="G1742">
        <v>6.1373425233000001</v>
      </c>
      <c r="H1742">
        <v>14.133649359</v>
      </c>
    </row>
    <row r="1743" spans="1:8" x14ac:dyDescent="0.25">
      <c r="A1743" t="s">
        <v>388</v>
      </c>
      <c r="B1743" t="str">
        <f t="shared" si="54"/>
        <v>NEYO</v>
      </c>
      <c r="C1743">
        <v>2005</v>
      </c>
      <c r="D1743" t="str">
        <f t="shared" si="55"/>
        <v>NEYO:2005</v>
      </c>
      <c r="E1743">
        <v>90</v>
      </c>
      <c r="F1743">
        <v>209.73595424000001</v>
      </c>
      <c r="G1743">
        <v>9.9557573790999996</v>
      </c>
      <c r="H1743">
        <v>29.704591816000001</v>
      </c>
    </row>
    <row r="1744" spans="1:8" x14ac:dyDescent="0.25">
      <c r="A1744" t="s">
        <v>388</v>
      </c>
      <c r="B1744" t="str">
        <f t="shared" si="54"/>
        <v>NEYO</v>
      </c>
      <c r="C1744">
        <v>2006</v>
      </c>
      <c r="D1744" t="str">
        <f t="shared" si="55"/>
        <v>NEYO:2006</v>
      </c>
      <c r="E1744">
        <v>90</v>
      </c>
      <c r="F1744">
        <v>200.67433534</v>
      </c>
      <c r="G1744">
        <v>11.182428349</v>
      </c>
      <c r="H1744">
        <v>29.380742924</v>
      </c>
    </row>
    <row r="1745" spans="1:8" x14ac:dyDescent="0.25">
      <c r="A1745" t="s">
        <v>388</v>
      </c>
      <c r="B1745" t="str">
        <f t="shared" si="54"/>
        <v>NEYO</v>
      </c>
      <c r="C1745">
        <v>2007</v>
      </c>
      <c r="D1745" t="str">
        <f t="shared" si="55"/>
        <v>NEYO:2007</v>
      </c>
      <c r="E1745">
        <v>90</v>
      </c>
      <c r="F1745">
        <v>192.52370200999999</v>
      </c>
      <c r="G1745">
        <v>10.854619431</v>
      </c>
      <c r="H1745">
        <v>29.258300812000002</v>
      </c>
    </row>
    <row r="1746" spans="1:8" x14ac:dyDescent="0.25">
      <c r="A1746" t="s">
        <v>388</v>
      </c>
      <c r="B1746" t="str">
        <f t="shared" si="54"/>
        <v>NEYO</v>
      </c>
      <c r="C1746">
        <v>2008</v>
      </c>
      <c r="D1746" t="str">
        <f t="shared" si="55"/>
        <v>NEYO:2008</v>
      </c>
      <c r="E1746">
        <v>90</v>
      </c>
      <c r="F1746">
        <v>140.9881527</v>
      </c>
      <c r="G1746">
        <v>10.149338827999999</v>
      </c>
      <c r="H1746">
        <v>26.186310309</v>
      </c>
    </row>
    <row r="1747" spans="1:8" x14ac:dyDescent="0.25">
      <c r="A1747" t="s">
        <v>388</v>
      </c>
      <c r="B1747" t="str">
        <f t="shared" si="54"/>
        <v>NEYO</v>
      </c>
      <c r="C1747">
        <v>2009</v>
      </c>
      <c r="D1747" t="str">
        <f t="shared" si="55"/>
        <v>NEYO:2009</v>
      </c>
      <c r="E1747">
        <v>90</v>
      </c>
      <c r="F1747">
        <v>140.24832445000001</v>
      </c>
      <c r="G1747">
        <v>10.614083548</v>
      </c>
      <c r="H1747">
        <v>25.975432723000001</v>
      </c>
    </row>
    <row r="1748" spans="1:8" x14ac:dyDescent="0.25">
      <c r="A1748" t="s">
        <v>389</v>
      </c>
      <c r="B1748" t="str">
        <f t="shared" si="54"/>
        <v>NOAB</v>
      </c>
      <c r="C1748">
        <v>2002</v>
      </c>
      <c r="D1748" t="str">
        <f t="shared" si="55"/>
        <v>NOAB:2002</v>
      </c>
      <c r="E1748">
        <v>90</v>
      </c>
      <c r="F1748">
        <v>24.541935851000002</v>
      </c>
      <c r="G1748">
        <v>4.4730243032999999</v>
      </c>
      <c r="H1748">
        <v>8.7998005231</v>
      </c>
    </row>
    <row r="1749" spans="1:8" x14ac:dyDescent="0.25">
      <c r="A1749" t="s">
        <v>389</v>
      </c>
      <c r="B1749" t="str">
        <f t="shared" si="54"/>
        <v>NOAB</v>
      </c>
      <c r="C1749">
        <v>2003</v>
      </c>
      <c r="D1749" t="str">
        <f t="shared" si="55"/>
        <v>NOAB:2003</v>
      </c>
      <c r="E1749">
        <v>90</v>
      </c>
      <c r="F1749">
        <v>25.393794334999999</v>
      </c>
      <c r="G1749">
        <v>4.6768679295000002</v>
      </c>
      <c r="H1749">
        <v>9.1568744850999995</v>
      </c>
    </row>
    <row r="1750" spans="1:8" x14ac:dyDescent="0.25">
      <c r="A1750" t="s">
        <v>389</v>
      </c>
      <c r="B1750" t="str">
        <f t="shared" si="54"/>
        <v>NOAB</v>
      </c>
      <c r="C1750">
        <v>2004</v>
      </c>
      <c r="D1750" t="str">
        <f t="shared" si="55"/>
        <v>NOAB:2004</v>
      </c>
      <c r="E1750">
        <v>90</v>
      </c>
      <c r="F1750">
        <v>23.436905033999999</v>
      </c>
      <c r="G1750">
        <v>4.6794346500000001</v>
      </c>
      <c r="H1750">
        <v>8.3742072838000006</v>
      </c>
    </row>
    <row r="1751" spans="1:8" x14ac:dyDescent="0.25">
      <c r="A1751" t="s">
        <v>389</v>
      </c>
      <c r="B1751" t="str">
        <f t="shared" si="54"/>
        <v>NOAB</v>
      </c>
      <c r="C1751">
        <v>2005</v>
      </c>
      <c r="D1751" t="str">
        <f t="shared" si="55"/>
        <v>NOAB:2005</v>
      </c>
      <c r="E1751">
        <v>90</v>
      </c>
      <c r="F1751">
        <v>23.068828669999998</v>
      </c>
      <c r="G1751">
        <v>4.5765386501999998</v>
      </c>
      <c r="H1751">
        <v>8.2048245111</v>
      </c>
    </row>
    <row r="1752" spans="1:8" x14ac:dyDescent="0.25">
      <c r="A1752" t="s">
        <v>389</v>
      </c>
      <c r="B1752" t="str">
        <f t="shared" si="54"/>
        <v>NOAB</v>
      </c>
      <c r="C1752">
        <v>2006</v>
      </c>
      <c r="D1752" t="str">
        <f t="shared" si="55"/>
        <v>NOAB:2006</v>
      </c>
      <c r="E1752">
        <v>90</v>
      </c>
      <c r="F1752">
        <v>24.660239832999999</v>
      </c>
      <c r="G1752">
        <v>4.9611486942000003</v>
      </c>
      <c r="H1752">
        <v>8.9180788705000005</v>
      </c>
    </row>
    <row r="1753" spans="1:8" x14ac:dyDescent="0.25">
      <c r="A1753" t="s">
        <v>389</v>
      </c>
      <c r="B1753" t="str">
        <f t="shared" si="54"/>
        <v>NOAB</v>
      </c>
      <c r="C1753">
        <v>2008</v>
      </c>
      <c r="D1753" t="str">
        <f t="shared" si="55"/>
        <v>NOAB:2008</v>
      </c>
      <c r="E1753">
        <v>90</v>
      </c>
      <c r="F1753">
        <v>21.997880778999999</v>
      </c>
      <c r="G1753">
        <v>4.1354075517000002</v>
      </c>
      <c r="H1753">
        <v>7.7837824516999996</v>
      </c>
    </row>
    <row r="1754" spans="1:8" x14ac:dyDescent="0.25">
      <c r="A1754" t="s">
        <v>389</v>
      </c>
      <c r="B1754" t="str">
        <f t="shared" si="54"/>
        <v>NOAB</v>
      </c>
      <c r="C1754">
        <v>2011</v>
      </c>
      <c r="D1754" t="str">
        <f t="shared" si="55"/>
        <v>NOAB:2011</v>
      </c>
      <c r="E1754">
        <v>90</v>
      </c>
      <c r="F1754">
        <v>22.676544507999999</v>
      </c>
      <c r="G1754">
        <v>4.4504459196999999</v>
      </c>
      <c r="H1754">
        <v>7.8619151999000003</v>
      </c>
    </row>
    <row r="1755" spans="1:8" x14ac:dyDescent="0.25">
      <c r="A1755" t="s">
        <v>389</v>
      </c>
      <c r="B1755" t="str">
        <f t="shared" si="54"/>
        <v>NOAB</v>
      </c>
      <c r="C1755">
        <v>2012</v>
      </c>
      <c r="D1755" t="str">
        <f t="shared" si="55"/>
        <v>NOAB:2012</v>
      </c>
      <c r="E1755">
        <v>90</v>
      </c>
      <c r="F1755">
        <v>21.479445107</v>
      </c>
      <c r="G1755">
        <v>4.1407387515999998</v>
      </c>
      <c r="H1755">
        <v>7.5983712291999996</v>
      </c>
    </row>
    <row r="1756" spans="1:8" x14ac:dyDescent="0.25">
      <c r="A1756" t="s">
        <v>389</v>
      </c>
      <c r="B1756" t="str">
        <f t="shared" si="54"/>
        <v>NOAB</v>
      </c>
      <c r="C1756">
        <v>2013</v>
      </c>
      <c r="D1756" t="str">
        <f t="shared" si="55"/>
        <v>NOAB:2013</v>
      </c>
      <c r="E1756">
        <v>90</v>
      </c>
      <c r="F1756">
        <v>21.386253528000001</v>
      </c>
      <c r="G1756">
        <v>4.1772658369000002</v>
      </c>
      <c r="H1756">
        <v>7.4308397384999996</v>
      </c>
    </row>
    <row r="1757" spans="1:8" x14ac:dyDescent="0.25">
      <c r="A1757" t="s">
        <v>389</v>
      </c>
      <c r="B1757" t="str">
        <f t="shared" si="54"/>
        <v>NOAB</v>
      </c>
      <c r="C1757">
        <v>2014</v>
      </c>
      <c r="D1757" t="str">
        <f t="shared" si="55"/>
        <v>NOAB:2014</v>
      </c>
      <c r="E1757">
        <v>90</v>
      </c>
      <c r="F1757">
        <v>19.429761473999999</v>
      </c>
      <c r="G1757">
        <v>3.9929856274</v>
      </c>
      <c r="H1757">
        <v>6.4576436732999998</v>
      </c>
    </row>
    <row r="1758" spans="1:8" x14ac:dyDescent="0.25">
      <c r="A1758" t="s">
        <v>389</v>
      </c>
      <c r="B1758" t="str">
        <f t="shared" si="54"/>
        <v>NOAB</v>
      </c>
      <c r="C1758">
        <v>2015</v>
      </c>
      <c r="D1758" t="str">
        <f t="shared" si="55"/>
        <v>NOAB:2015</v>
      </c>
      <c r="E1758">
        <v>90</v>
      </c>
      <c r="F1758">
        <v>22.644012681</v>
      </c>
      <c r="G1758">
        <v>5.0644916798999997</v>
      </c>
      <c r="H1758">
        <v>8.0769715597000005</v>
      </c>
    </row>
    <row r="1759" spans="1:8" x14ac:dyDescent="0.25">
      <c r="A1759" t="s">
        <v>389</v>
      </c>
      <c r="B1759" t="str">
        <f t="shared" si="54"/>
        <v>NOAB</v>
      </c>
      <c r="C1759">
        <v>2016</v>
      </c>
      <c r="D1759" t="str">
        <f t="shared" si="55"/>
        <v>NOAB:2016</v>
      </c>
      <c r="E1759">
        <v>90</v>
      </c>
      <c r="F1759">
        <v>19.187804614000001</v>
      </c>
      <c r="G1759">
        <v>4.2923242648000004</v>
      </c>
      <c r="H1759">
        <v>6.2644736270000001</v>
      </c>
    </row>
    <row r="1760" spans="1:8" x14ac:dyDescent="0.25">
      <c r="A1760" t="s">
        <v>389</v>
      </c>
      <c r="B1760" t="str">
        <f t="shared" si="54"/>
        <v>NOAB</v>
      </c>
      <c r="C1760">
        <v>2017</v>
      </c>
      <c r="D1760" t="str">
        <f t="shared" si="55"/>
        <v>NOAB:2017</v>
      </c>
      <c r="E1760">
        <v>90</v>
      </c>
      <c r="F1760">
        <v>21.270451962999999</v>
      </c>
      <c r="G1760">
        <v>4.8332219208999998</v>
      </c>
      <c r="H1760">
        <v>7.4154116547999998</v>
      </c>
    </row>
    <row r="1761" spans="1:8" x14ac:dyDescent="0.25">
      <c r="A1761" t="s">
        <v>390</v>
      </c>
      <c r="B1761" t="str">
        <f t="shared" si="54"/>
        <v>NOCA</v>
      </c>
      <c r="C1761">
        <v>2001</v>
      </c>
      <c r="D1761" t="str">
        <f t="shared" si="55"/>
        <v>NOCA:2001</v>
      </c>
      <c r="E1761">
        <v>90</v>
      </c>
      <c r="F1761">
        <v>34.827531155999999</v>
      </c>
      <c r="G1761">
        <v>6.2596886450999998</v>
      </c>
      <c r="H1761">
        <v>12.119324817000001</v>
      </c>
    </row>
    <row r="1762" spans="1:8" x14ac:dyDescent="0.25">
      <c r="A1762" t="s">
        <v>390</v>
      </c>
      <c r="B1762" t="str">
        <f t="shared" si="54"/>
        <v>NOCA</v>
      </c>
      <c r="C1762">
        <v>2002</v>
      </c>
      <c r="D1762" t="str">
        <f t="shared" si="55"/>
        <v>NOCA:2002</v>
      </c>
      <c r="E1762">
        <v>90</v>
      </c>
      <c r="F1762">
        <v>38.413527252000002</v>
      </c>
      <c r="G1762">
        <v>6.6730015086999996</v>
      </c>
      <c r="H1762">
        <v>13.023390815999999</v>
      </c>
    </row>
    <row r="1763" spans="1:8" x14ac:dyDescent="0.25">
      <c r="A1763" t="s">
        <v>390</v>
      </c>
      <c r="B1763" t="str">
        <f t="shared" si="54"/>
        <v>NOCA</v>
      </c>
      <c r="C1763">
        <v>2003</v>
      </c>
      <c r="D1763" t="str">
        <f t="shared" si="55"/>
        <v>NOCA:2003</v>
      </c>
      <c r="E1763">
        <v>90</v>
      </c>
      <c r="F1763">
        <v>34.712514304999999</v>
      </c>
      <c r="G1763">
        <v>6.2741497298000004</v>
      </c>
      <c r="H1763">
        <v>12.215071503000001</v>
      </c>
    </row>
    <row r="1764" spans="1:8" x14ac:dyDescent="0.25">
      <c r="A1764" t="s">
        <v>390</v>
      </c>
      <c r="B1764" t="str">
        <f t="shared" si="54"/>
        <v>NOCA</v>
      </c>
      <c r="C1764">
        <v>2004</v>
      </c>
      <c r="D1764" t="str">
        <f t="shared" si="55"/>
        <v>NOCA:2004</v>
      </c>
      <c r="E1764">
        <v>90</v>
      </c>
      <c r="F1764">
        <v>38.511605318999997</v>
      </c>
      <c r="G1764">
        <v>7.0804861438</v>
      </c>
      <c r="H1764">
        <v>12.906284137</v>
      </c>
    </row>
    <row r="1765" spans="1:8" x14ac:dyDescent="0.25">
      <c r="A1765" t="s">
        <v>390</v>
      </c>
      <c r="B1765" t="str">
        <f t="shared" si="54"/>
        <v>NOCA</v>
      </c>
      <c r="C1765">
        <v>2005</v>
      </c>
      <c r="D1765" t="str">
        <f t="shared" si="55"/>
        <v>NOCA:2005</v>
      </c>
      <c r="E1765">
        <v>90</v>
      </c>
      <c r="F1765">
        <v>33.442189179000003</v>
      </c>
      <c r="G1765">
        <v>6.7228770316000004</v>
      </c>
      <c r="H1765">
        <v>11.837280078999999</v>
      </c>
    </row>
    <row r="1766" spans="1:8" x14ac:dyDescent="0.25">
      <c r="A1766" t="s">
        <v>390</v>
      </c>
      <c r="B1766" t="str">
        <f t="shared" si="54"/>
        <v>NOCA</v>
      </c>
      <c r="C1766">
        <v>2006</v>
      </c>
      <c r="D1766" t="str">
        <f t="shared" si="55"/>
        <v>NOCA:2006</v>
      </c>
      <c r="E1766">
        <v>90</v>
      </c>
      <c r="F1766">
        <v>34.858122066999996</v>
      </c>
      <c r="G1766">
        <v>6.5877040727000002</v>
      </c>
      <c r="H1766">
        <v>12.295517245999999</v>
      </c>
    </row>
    <row r="1767" spans="1:8" x14ac:dyDescent="0.25">
      <c r="A1767" t="s">
        <v>390</v>
      </c>
      <c r="B1767" t="str">
        <f t="shared" si="54"/>
        <v>NOCA</v>
      </c>
      <c r="C1767">
        <v>2007</v>
      </c>
      <c r="D1767" t="str">
        <f t="shared" si="55"/>
        <v>NOCA:2007</v>
      </c>
      <c r="E1767">
        <v>90</v>
      </c>
      <c r="F1767">
        <v>35.071464677999998</v>
      </c>
      <c r="G1767">
        <v>7.2178348255999998</v>
      </c>
      <c r="H1767">
        <v>12.279238665999999</v>
      </c>
    </row>
    <row r="1768" spans="1:8" x14ac:dyDescent="0.25">
      <c r="A1768" t="s">
        <v>390</v>
      </c>
      <c r="B1768" t="str">
        <f t="shared" si="54"/>
        <v>NOCA</v>
      </c>
      <c r="C1768">
        <v>2008</v>
      </c>
      <c r="D1768" t="str">
        <f t="shared" si="55"/>
        <v>NOCA:2008</v>
      </c>
      <c r="E1768">
        <v>90</v>
      </c>
      <c r="F1768">
        <v>30.634680219</v>
      </c>
      <c r="G1768">
        <v>6.0459616983000002</v>
      </c>
      <c r="H1768">
        <v>10.978076279</v>
      </c>
    </row>
    <row r="1769" spans="1:8" x14ac:dyDescent="0.25">
      <c r="A1769" t="s">
        <v>390</v>
      </c>
      <c r="B1769" t="str">
        <f t="shared" si="54"/>
        <v>NOCA</v>
      </c>
      <c r="C1769">
        <v>2009</v>
      </c>
      <c r="D1769" t="str">
        <f t="shared" si="55"/>
        <v>NOCA:2009</v>
      </c>
      <c r="E1769">
        <v>90</v>
      </c>
      <c r="F1769">
        <v>34.574761014000003</v>
      </c>
      <c r="G1769">
        <v>6.2888321290000002</v>
      </c>
      <c r="H1769">
        <v>12.097891600000001</v>
      </c>
    </row>
    <row r="1770" spans="1:8" x14ac:dyDescent="0.25">
      <c r="A1770" t="s">
        <v>390</v>
      </c>
      <c r="B1770" t="str">
        <f t="shared" si="54"/>
        <v>NOCA</v>
      </c>
      <c r="C1770">
        <v>2010</v>
      </c>
      <c r="D1770" t="str">
        <f t="shared" si="55"/>
        <v>NOCA:2010</v>
      </c>
      <c r="E1770">
        <v>90</v>
      </c>
      <c r="F1770">
        <v>30.088892734000002</v>
      </c>
      <c r="G1770">
        <v>6.5606020924999999</v>
      </c>
      <c r="H1770">
        <v>10.809162411000001</v>
      </c>
    </row>
    <row r="1771" spans="1:8" x14ac:dyDescent="0.25">
      <c r="A1771" t="s">
        <v>390</v>
      </c>
      <c r="B1771" t="str">
        <f t="shared" si="54"/>
        <v>NOCA</v>
      </c>
      <c r="C1771">
        <v>2011</v>
      </c>
      <c r="D1771" t="str">
        <f t="shared" si="55"/>
        <v>NOCA:2011</v>
      </c>
      <c r="E1771">
        <v>90</v>
      </c>
      <c r="F1771">
        <v>29.642779067999999</v>
      </c>
      <c r="G1771">
        <v>5.9475690507000003</v>
      </c>
      <c r="H1771">
        <v>10.633656835</v>
      </c>
    </row>
    <row r="1772" spans="1:8" x14ac:dyDescent="0.25">
      <c r="A1772" t="s">
        <v>390</v>
      </c>
      <c r="B1772" t="str">
        <f t="shared" si="54"/>
        <v>NOCA</v>
      </c>
      <c r="C1772">
        <v>2012</v>
      </c>
      <c r="D1772" t="str">
        <f t="shared" si="55"/>
        <v>NOCA:2012</v>
      </c>
      <c r="E1772">
        <v>90</v>
      </c>
      <c r="F1772">
        <v>30.918616999000001</v>
      </c>
      <c r="G1772">
        <v>6.9138421056999997</v>
      </c>
      <c r="H1772">
        <v>11.056365812999999</v>
      </c>
    </row>
    <row r="1773" spans="1:8" x14ac:dyDescent="0.25">
      <c r="A1773" t="s">
        <v>390</v>
      </c>
      <c r="B1773" t="str">
        <f t="shared" si="54"/>
        <v>NOCA</v>
      </c>
      <c r="C1773">
        <v>2013</v>
      </c>
      <c r="D1773" t="str">
        <f t="shared" si="55"/>
        <v>NOCA:2013</v>
      </c>
      <c r="E1773">
        <v>90</v>
      </c>
      <c r="F1773">
        <v>29.151542223</v>
      </c>
      <c r="G1773">
        <v>6.6407271709</v>
      </c>
      <c r="H1773">
        <v>10.470900627000001</v>
      </c>
    </row>
    <row r="1774" spans="1:8" x14ac:dyDescent="0.25">
      <c r="A1774" t="s">
        <v>390</v>
      </c>
      <c r="B1774" t="str">
        <f t="shared" si="54"/>
        <v>NOCA</v>
      </c>
      <c r="C1774">
        <v>2014</v>
      </c>
      <c r="D1774" t="str">
        <f t="shared" si="55"/>
        <v>NOCA:2014</v>
      </c>
      <c r="E1774">
        <v>90</v>
      </c>
      <c r="F1774">
        <v>30.201372616</v>
      </c>
      <c r="G1774">
        <v>6.8407603371999999</v>
      </c>
      <c r="H1774">
        <v>10.723546207</v>
      </c>
    </row>
    <row r="1775" spans="1:8" x14ac:dyDescent="0.25">
      <c r="A1775" t="s">
        <v>390</v>
      </c>
      <c r="B1775" t="str">
        <f t="shared" si="54"/>
        <v>NOCA</v>
      </c>
      <c r="C1775">
        <v>2015</v>
      </c>
      <c r="D1775" t="str">
        <f t="shared" si="55"/>
        <v>NOCA:2015</v>
      </c>
      <c r="E1775">
        <v>90</v>
      </c>
      <c r="F1775">
        <v>27.097718735000001</v>
      </c>
      <c r="G1775">
        <v>6.1934365094999997</v>
      </c>
      <c r="H1775">
        <v>9.7919008941999994</v>
      </c>
    </row>
    <row r="1776" spans="1:8" x14ac:dyDescent="0.25">
      <c r="A1776" t="s">
        <v>390</v>
      </c>
      <c r="B1776" t="str">
        <f t="shared" si="54"/>
        <v>NOCA</v>
      </c>
      <c r="C1776">
        <v>2016</v>
      </c>
      <c r="D1776" t="str">
        <f t="shared" si="55"/>
        <v>NOCA:2016</v>
      </c>
      <c r="E1776">
        <v>90</v>
      </c>
      <c r="F1776">
        <v>27.792473597000001</v>
      </c>
      <c r="G1776">
        <v>7.2539091360999999</v>
      </c>
      <c r="H1776">
        <v>10.040708905000001</v>
      </c>
    </row>
    <row r="1777" spans="1:8" x14ac:dyDescent="0.25">
      <c r="A1777" t="s">
        <v>390</v>
      </c>
      <c r="B1777" t="str">
        <f t="shared" si="54"/>
        <v>NOCA</v>
      </c>
      <c r="C1777">
        <v>2017</v>
      </c>
      <c r="D1777" t="str">
        <f t="shared" si="55"/>
        <v>NOCA:2017</v>
      </c>
      <c r="E1777">
        <v>90</v>
      </c>
      <c r="F1777">
        <v>27.785795017000002</v>
      </c>
      <c r="G1777">
        <v>6.5991363041</v>
      </c>
      <c r="H1777">
        <v>10.059189929</v>
      </c>
    </row>
    <row r="1778" spans="1:8" x14ac:dyDescent="0.25">
      <c r="A1778" t="s">
        <v>391</v>
      </c>
      <c r="B1778" t="str">
        <f t="shared" si="54"/>
        <v>NOCH</v>
      </c>
      <c r="C1778">
        <v>2003</v>
      </c>
      <c r="D1778" t="str">
        <f t="shared" si="55"/>
        <v>NOCH:2003</v>
      </c>
      <c r="E1778">
        <v>90</v>
      </c>
      <c r="F1778">
        <v>30.378676903999999</v>
      </c>
      <c r="G1778">
        <v>4.7980675043999996</v>
      </c>
      <c r="H1778">
        <v>10.787776940000001</v>
      </c>
    </row>
    <row r="1779" spans="1:8" x14ac:dyDescent="0.25">
      <c r="A1779" t="s">
        <v>391</v>
      </c>
      <c r="B1779" t="str">
        <f t="shared" si="54"/>
        <v>NOCH</v>
      </c>
      <c r="C1779">
        <v>2004</v>
      </c>
      <c r="D1779" t="str">
        <f t="shared" si="55"/>
        <v>NOCH:2004</v>
      </c>
      <c r="E1779">
        <v>90</v>
      </c>
      <c r="F1779">
        <v>28.926948024000001</v>
      </c>
      <c r="G1779">
        <v>5.5195420695999999</v>
      </c>
      <c r="H1779">
        <v>10.452290753</v>
      </c>
    </row>
    <row r="1780" spans="1:8" x14ac:dyDescent="0.25">
      <c r="A1780" t="s">
        <v>391</v>
      </c>
      <c r="B1780" t="str">
        <f t="shared" si="54"/>
        <v>NOCH</v>
      </c>
      <c r="C1780">
        <v>2005</v>
      </c>
      <c r="D1780" t="str">
        <f t="shared" si="55"/>
        <v>NOCH:2005</v>
      </c>
      <c r="E1780">
        <v>90</v>
      </c>
      <c r="F1780">
        <v>31.383184054000001</v>
      </c>
      <c r="G1780">
        <v>4.9329313560000001</v>
      </c>
      <c r="H1780">
        <v>11.012745933</v>
      </c>
    </row>
    <row r="1781" spans="1:8" x14ac:dyDescent="0.25">
      <c r="A1781" t="s">
        <v>391</v>
      </c>
      <c r="B1781" t="str">
        <f t="shared" si="54"/>
        <v>NOCH</v>
      </c>
      <c r="C1781">
        <v>2006</v>
      </c>
      <c r="D1781" t="str">
        <f t="shared" si="55"/>
        <v>NOCH:2006</v>
      </c>
      <c r="E1781">
        <v>90</v>
      </c>
      <c r="F1781">
        <v>29.026748941000001</v>
      </c>
      <c r="G1781">
        <v>5.0441736262000001</v>
      </c>
      <c r="H1781">
        <v>10.390161797999999</v>
      </c>
    </row>
    <row r="1782" spans="1:8" x14ac:dyDescent="0.25">
      <c r="A1782" t="s">
        <v>391</v>
      </c>
      <c r="B1782" t="str">
        <f t="shared" si="54"/>
        <v>NOCH</v>
      </c>
      <c r="C1782">
        <v>2007</v>
      </c>
      <c r="D1782" t="str">
        <f t="shared" si="55"/>
        <v>NOCH:2007</v>
      </c>
      <c r="E1782">
        <v>90</v>
      </c>
      <c r="F1782">
        <v>30.630974993999999</v>
      </c>
      <c r="G1782">
        <v>4.7226666033000004</v>
      </c>
      <c r="H1782">
        <v>10.822923481</v>
      </c>
    </row>
    <row r="1783" spans="1:8" x14ac:dyDescent="0.25">
      <c r="A1783" t="s">
        <v>391</v>
      </c>
      <c r="B1783" t="str">
        <f t="shared" si="54"/>
        <v>NOCH</v>
      </c>
      <c r="C1783">
        <v>2008</v>
      </c>
      <c r="D1783" t="str">
        <f t="shared" si="55"/>
        <v>NOCH:2008</v>
      </c>
      <c r="E1783">
        <v>90</v>
      </c>
      <c r="F1783">
        <v>29.838265927999998</v>
      </c>
      <c r="G1783">
        <v>4.9752405363000003</v>
      </c>
      <c r="H1783">
        <v>10.720857723</v>
      </c>
    </row>
    <row r="1784" spans="1:8" x14ac:dyDescent="0.25">
      <c r="A1784" t="s">
        <v>391</v>
      </c>
      <c r="B1784" t="str">
        <f t="shared" si="54"/>
        <v>NOCH</v>
      </c>
      <c r="C1784">
        <v>2009</v>
      </c>
      <c r="D1784" t="str">
        <f t="shared" si="55"/>
        <v>NOCH:2009</v>
      </c>
      <c r="E1784">
        <v>90</v>
      </c>
      <c r="F1784">
        <v>26.727110056000001</v>
      </c>
      <c r="G1784">
        <v>4.7994619832999996</v>
      </c>
      <c r="H1784">
        <v>9.6599064473999992</v>
      </c>
    </row>
    <row r="1785" spans="1:8" x14ac:dyDescent="0.25">
      <c r="A1785" t="s">
        <v>391</v>
      </c>
      <c r="B1785" t="str">
        <f t="shared" si="54"/>
        <v>NOCH</v>
      </c>
      <c r="C1785">
        <v>2010</v>
      </c>
      <c r="D1785" t="str">
        <f t="shared" si="55"/>
        <v>NOCH:2010</v>
      </c>
      <c r="E1785">
        <v>90</v>
      </c>
      <c r="F1785">
        <v>34.454747494000003</v>
      </c>
      <c r="G1785">
        <v>5.1215652704999997</v>
      </c>
      <c r="H1785">
        <v>11.816643821</v>
      </c>
    </row>
    <row r="1786" spans="1:8" x14ac:dyDescent="0.25">
      <c r="A1786" t="s">
        <v>391</v>
      </c>
      <c r="B1786" t="str">
        <f t="shared" si="54"/>
        <v>NOCH</v>
      </c>
      <c r="C1786">
        <v>2011</v>
      </c>
      <c r="D1786" t="str">
        <f t="shared" si="55"/>
        <v>NOCH:2011</v>
      </c>
      <c r="E1786">
        <v>90</v>
      </c>
      <c r="F1786">
        <v>28.671515370000002</v>
      </c>
      <c r="G1786">
        <v>4.7395822152999996</v>
      </c>
      <c r="H1786">
        <v>10.015840389999999</v>
      </c>
    </row>
    <row r="1787" spans="1:8" x14ac:dyDescent="0.25">
      <c r="A1787" t="s">
        <v>391</v>
      </c>
      <c r="B1787" t="str">
        <f t="shared" si="54"/>
        <v>NOCH</v>
      </c>
      <c r="C1787">
        <v>2012</v>
      </c>
      <c r="D1787" t="str">
        <f t="shared" si="55"/>
        <v>NOCH:2012</v>
      </c>
      <c r="E1787">
        <v>90</v>
      </c>
      <c r="F1787">
        <v>28.497130528</v>
      </c>
      <c r="G1787">
        <v>5.1743149357</v>
      </c>
      <c r="H1787">
        <v>10.191129107</v>
      </c>
    </row>
    <row r="1788" spans="1:8" x14ac:dyDescent="0.25">
      <c r="A1788" t="s">
        <v>391</v>
      </c>
      <c r="B1788" t="str">
        <f t="shared" si="54"/>
        <v>NOCH</v>
      </c>
      <c r="C1788">
        <v>2013</v>
      </c>
      <c r="D1788" t="str">
        <f t="shared" si="55"/>
        <v>NOCH:2013</v>
      </c>
      <c r="E1788">
        <v>90</v>
      </c>
      <c r="F1788">
        <v>24.914941649999999</v>
      </c>
      <c r="G1788">
        <v>4.5646192884000003</v>
      </c>
      <c r="H1788">
        <v>8.9859304106</v>
      </c>
    </row>
    <row r="1789" spans="1:8" x14ac:dyDescent="0.25">
      <c r="A1789" t="s">
        <v>391</v>
      </c>
      <c r="B1789" t="str">
        <f t="shared" si="54"/>
        <v>NOCH</v>
      </c>
      <c r="C1789">
        <v>2014</v>
      </c>
      <c r="D1789" t="str">
        <f t="shared" si="55"/>
        <v>NOCH:2014</v>
      </c>
      <c r="E1789">
        <v>90</v>
      </c>
      <c r="F1789">
        <v>24.642034985999999</v>
      </c>
      <c r="G1789">
        <v>4.4418410066999998</v>
      </c>
      <c r="H1789">
        <v>8.8771638700000004</v>
      </c>
    </row>
    <row r="1790" spans="1:8" x14ac:dyDescent="0.25">
      <c r="A1790" t="s">
        <v>391</v>
      </c>
      <c r="B1790" t="str">
        <f t="shared" si="54"/>
        <v>NOCH</v>
      </c>
      <c r="C1790">
        <v>2015</v>
      </c>
      <c r="D1790" t="str">
        <f t="shared" si="55"/>
        <v>NOCH:2015</v>
      </c>
      <c r="E1790">
        <v>90</v>
      </c>
      <c r="F1790">
        <v>25.30450128</v>
      </c>
      <c r="G1790">
        <v>4.3829507006000004</v>
      </c>
      <c r="H1790">
        <v>9.0047747027000007</v>
      </c>
    </row>
    <row r="1791" spans="1:8" x14ac:dyDescent="0.25">
      <c r="A1791" t="s">
        <v>391</v>
      </c>
      <c r="B1791" t="str">
        <f t="shared" si="54"/>
        <v>NOCH</v>
      </c>
      <c r="C1791">
        <v>2016</v>
      </c>
      <c r="D1791" t="str">
        <f t="shared" si="55"/>
        <v>NOCH:2016</v>
      </c>
      <c r="E1791">
        <v>90</v>
      </c>
      <c r="F1791">
        <v>24.799653343999999</v>
      </c>
      <c r="G1791">
        <v>4.9901104574000001</v>
      </c>
      <c r="H1791">
        <v>8.7103751394</v>
      </c>
    </row>
    <row r="1792" spans="1:8" x14ac:dyDescent="0.25">
      <c r="A1792" t="s">
        <v>391</v>
      </c>
      <c r="B1792" t="str">
        <f t="shared" si="54"/>
        <v>NOCH</v>
      </c>
      <c r="C1792">
        <v>2017</v>
      </c>
      <c r="D1792" t="str">
        <f t="shared" si="55"/>
        <v>NOCH:2017</v>
      </c>
      <c r="E1792">
        <v>90</v>
      </c>
      <c r="F1792">
        <v>26.796948934</v>
      </c>
      <c r="G1792">
        <v>4.6461874035999999</v>
      </c>
      <c r="H1792">
        <v>9.4399603773000003</v>
      </c>
    </row>
    <row r="1793" spans="1:8" x14ac:dyDescent="0.25">
      <c r="A1793" t="s">
        <v>108</v>
      </c>
      <c r="B1793" t="str">
        <f t="shared" si="54"/>
        <v>OKEF</v>
      </c>
      <c r="C1793">
        <v>1992</v>
      </c>
      <c r="D1793" t="str">
        <f t="shared" si="55"/>
        <v>OKEF:1992</v>
      </c>
      <c r="E1793">
        <v>90</v>
      </c>
      <c r="F1793">
        <v>163.63451782999999</v>
      </c>
      <c r="G1793">
        <v>9.5139068144000003</v>
      </c>
      <c r="H1793">
        <v>27.653135498000001</v>
      </c>
    </row>
    <row r="1794" spans="1:8" x14ac:dyDescent="0.25">
      <c r="A1794" t="s">
        <v>108</v>
      </c>
      <c r="B1794" t="str">
        <f t="shared" ref="B1794:B1857" si="56">LEFT(A1794,4)</f>
        <v>OKEF</v>
      </c>
      <c r="C1794">
        <v>1993</v>
      </c>
      <c r="D1794" t="str">
        <f t="shared" ref="D1794:D1857" si="57">CONCATENATE(B1794,":",C1794)</f>
        <v>OKEF:1993</v>
      </c>
      <c r="E1794">
        <v>90</v>
      </c>
      <c r="F1794">
        <v>181.93941099</v>
      </c>
      <c r="G1794">
        <v>9.3538084838</v>
      </c>
      <c r="H1794">
        <v>28.221435895999999</v>
      </c>
    </row>
    <row r="1795" spans="1:8" x14ac:dyDescent="0.25">
      <c r="A1795" t="s">
        <v>108</v>
      </c>
      <c r="B1795" t="str">
        <f t="shared" si="56"/>
        <v>OKEF</v>
      </c>
      <c r="C1795">
        <v>1994</v>
      </c>
      <c r="D1795" t="str">
        <f t="shared" si="57"/>
        <v>OKEF:1994</v>
      </c>
      <c r="E1795">
        <v>90</v>
      </c>
      <c r="F1795">
        <v>140.51136880999999</v>
      </c>
      <c r="G1795">
        <v>9.6754891476000005</v>
      </c>
      <c r="H1795">
        <v>25.928194400999999</v>
      </c>
    </row>
    <row r="1796" spans="1:8" x14ac:dyDescent="0.25">
      <c r="A1796" t="s">
        <v>108</v>
      </c>
      <c r="B1796" t="str">
        <f t="shared" si="56"/>
        <v>OKEF</v>
      </c>
      <c r="C1796">
        <v>1995</v>
      </c>
      <c r="D1796" t="str">
        <f t="shared" si="57"/>
        <v>OKEF:1995</v>
      </c>
      <c r="E1796">
        <v>90</v>
      </c>
      <c r="F1796">
        <v>178.52796015999999</v>
      </c>
      <c r="G1796">
        <v>10.08132086</v>
      </c>
      <c r="H1796">
        <v>28.222612997999999</v>
      </c>
    </row>
    <row r="1797" spans="1:8" x14ac:dyDescent="0.25">
      <c r="A1797" t="s">
        <v>108</v>
      </c>
      <c r="B1797" t="str">
        <f t="shared" si="56"/>
        <v>OKEF</v>
      </c>
      <c r="C1797">
        <v>1996</v>
      </c>
      <c r="D1797" t="str">
        <f t="shared" si="57"/>
        <v>OKEF:1996</v>
      </c>
      <c r="E1797">
        <v>90</v>
      </c>
      <c r="F1797">
        <v>149.99336131999999</v>
      </c>
      <c r="G1797">
        <v>9.5495726964000003</v>
      </c>
      <c r="H1797">
        <v>26.729003127999999</v>
      </c>
    </row>
    <row r="1798" spans="1:8" x14ac:dyDescent="0.25">
      <c r="A1798" t="s">
        <v>108</v>
      </c>
      <c r="B1798" t="str">
        <f t="shared" si="56"/>
        <v>OKEF</v>
      </c>
      <c r="C1798">
        <v>1997</v>
      </c>
      <c r="D1798" t="str">
        <f t="shared" si="57"/>
        <v>OKEF:1997</v>
      </c>
      <c r="E1798">
        <v>90</v>
      </c>
      <c r="F1798">
        <v>149.30059684</v>
      </c>
      <c r="G1798">
        <v>9.6771931591999998</v>
      </c>
      <c r="H1798">
        <v>26.482727045000001</v>
      </c>
    </row>
    <row r="1799" spans="1:8" x14ac:dyDescent="0.25">
      <c r="A1799" t="s">
        <v>108</v>
      </c>
      <c r="B1799" t="str">
        <f t="shared" si="56"/>
        <v>OKEF</v>
      </c>
      <c r="C1799">
        <v>1998</v>
      </c>
      <c r="D1799" t="str">
        <f t="shared" si="57"/>
        <v>OKEF:1998</v>
      </c>
      <c r="E1799">
        <v>90</v>
      </c>
      <c r="F1799">
        <v>146.34772996000001</v>
      </c>
      <c r="G1799">
        <v>8.7975753734000008</v>
      </c>
      <c r="H1799">
        <v>26.024616075000001</v>
      </c>
    </row>
    <row r="1800" spans="1:8" x14ac:dyDescent="0.25">
      <c r="A1800" t="s">
        <v>108</v>
      </c>
      <c r="B1800" t="str">
        <f t="shared" si="56"/>
        <v>OKEF</v>
      </c>
      <c r="C1800">
        <v>1999</v>
      </c>
      <c r="D1800" t="str">
        <f t="shared" si="57"/>
        <v>OKEF:1999</v>
      </c>
      <c r="E1800">
        <v>90</v>
      </c>
      <c r="F1800">
        <v>169.42285362999999</v>
      </c>
      <c r="G1800">
        <v>9.6187384006999999</v>
      </c>
      <c r="H1800">
        <v>27.955611594000001</v>
      </c>
    </row>
    <row r="1801" spans="1:8" x14ac:dyDescent="0.25">
      <c r="A1801" t="s">
        <v>108</v>
      </c>
      <c r="B1801" t="str">
        <f t="shared" si="56"/>
        <v>OKEF</v>
      </c>
      <c r="C1801">
        <v>2000</v>
      </c>
      <c r="D1801" t="str">
        <f t="shared" si="57"/>
        <v>OKEF:2000</v>
      </c>
      <c r="E1801">
        <v>90</v>
      </c>
      <c r="F1801">
        <v>133.13812590000001</v>
      </c>
      <c r="G1801">
        <v>8.8695650601999994</v>
      </c>
      <c r="H1801">
        <v>25.478389693</v>
      </c>
    </row>
    <row r="1802" spans="1:8" x14ac:dyDescent="0.25">
      <c r="A1802" t="s">
        <v>108</v>
      </c>
      <c r="B1802" t="str">
        <f t="shared" si="56"/>
        <v>OKEF</v>
      </c>
      <c r="C1802">
        <v>2001</v>
      </c>
      <c r="D1802" t="str">
        <f t="shared" si="57"/>
        <v>OKEF:2001</v>
      </c>
      <c r="E1802">
        <v>90</v>
      </c>
      <c r="F1802">
        <v>136.37998875</v>
      </c>
      <c r="G1802">
        <v>9.278950858</v>
      </c>
      <c r="H1802">
        <v>25.502340269000001</v>
      </c>
    </row>
    <row r="1803" spans="1:8" x14ac:dyDescent="0.25">
      <c r="A1803" t="s">
        <v>108</v>
      </c>
      <c r="B1803" t="str">
        <f t="shared" si="56"/>
        <v>OKEF</v>
      </c>
      <c r="C1803">
        <v>2002</v>
      </c>
      <c r="D1803" t="str">
        <f t="shared" si="57"/>
        <v>OKEF:2002</v>
      </c>
      <c r="E1803">
        <v>90</v>
      </c>
      <c r="F1803">
        <v>133.18469440999999</v>
      </c>
      <c r="G1803">
        <v>8.9903373350999995</v>
      </c>
      <c r="H1803">
        <v>25.007345094000001</v>
      </c>
    </row>
    <row r="1804" spans="1:8" x14ac:dyDescent="0.25">
      <c r="A1804" t="s">
        <v>108</v>
      </c>
      <c r="B1804" t="str">
        <f t="shared" si="56"/>
        <v>OKEF</v>
      </c>
      <c r="C1804">
        <v>2003</v>
      </c>
      <c r="D1804" t="str">
        <f t="shared" si="57"/>
        <v>OKEF:2003</v>
      </c>
      <c r="E1804">
        <v>90</v>
      </c>
      <c r="F1804">
        <v>115.80312982</v>
      </c>
      <c r="G1804">
        <v>8.9234415875999993</v>
      </c>
      <c r="H1804">
        <v>24.135318521999999</v>
      </c>
    </row>
    <row r="1805" spans="1:8" x14ac:dyDescent="0.25">
      <c r="A1805" t="s">
        <v>108</v>
      </c>
      <c r="B1805" t="str">
        <f t="shared" si="56"/>
        <v>OKEF</v>
      </c>
      <c r="C1805">
        <v>2004</v>
      </c>
      <c r="D1805" t="str">
        <f t="shared" si="57"/>
        <v>OKEF:2004</v>
      </c>
      <c r="E1805">
        <v>90</v>
      </c>
      <c r="F1805">
        <v>158.38692845</v>
      </c>
      <c r="G1805">
        <v>9.5622979966999999</v>
      </c>
      <c r="H1805">
        <v>26.584763906999999</v>
      </c>
    </row>
    <row r="1806" spans="1:8" x14ac:dyDescent="0.25">
      <c r="A1806" t="s">
        <v>108</v>
      </c>
      <c r="B1806" t="str">
        <f t="shared" si="56"/>
        <v>OKEF</v>
      </c>
      <c r="C1806">
        <v>2005</v>
      </c>
      <c r="D1806" t="str">
        <f t="shared" si="57"/>
        <v>OKEF:2005</v>
      </c>
      <c r="E1806">
        <v>90</v>
      </c>
      <c r="F1806">
        <v>166.05285875000001</v>
      </c>
      <c r="G1806">
        <v>9.4414366700999999</v>
      </c>
      <c r="H1806">
        <v>27.121763863000002</v>
      </c>
    </row>
    <row r="1807" spans="1:8" x14ac:dyDescent="0.25">
      <c r="A1807" t="s">
        <v>108</v>
      </c>
      <c r="B1807" t="str">
        <f t="shared" si="56"/>
        <v>OKEF</v>
      </c>
      <c r="C1807">
        <v>2006</v>
      </c>
      <c r="D1807" t="str">
        <f t="shared" si="57"/>
        <v>OKEF:2006</v>
      </c>
      <c r="E1807">
        <v>90</v>
      </c>
      <c r="F1807">
        <v>149.31778082</v>
      </c>
      <c r="G1807">
        <v>9.6366380392999993</v>
      </c>
      <c r="H1807">
        <v>26.486906538</v>
      </c>
    </row>
    <row r="1808" spans="1:8" x14ac:dyDescent="0.25">
      <c r="A1808" t="s">
        <v>108</v>
      </c>
      <c r="B1808" t="str">
        <f t="shared" si="56"/>
        <v>OKEF</v>
      </c>
      <c r="C1808">
        <v>2007</v>
      </c>
      <c r="D1808" t="str">
        <f t="shared" si="57"/>
        <v>OKEF:2007</v>
      </c>
      <c r="E1808">
        <v>90</v>
      </c>
      <c r="F1808">
        <v>105.55201282</v>
      </c>
      <c r="G1808">
        <v>8.9280293416000003</v>
      </c>
      <c r="H1808">
        <v>22.939932274</v>
      </c>
    </row>
    <row r="1809" spans="1:8" x14ac:dyDescent="0.25">
      <c r="A1809" t="s">
        <v>108</v>
      </c>
      <c r="B1809" t="str">
        <f t="shared" si="56"/>
        <v>OKEF</v>
      </c>
      <c r="C1809">
        <v>2008</v>
      </c>
      <c r="D1809" t="str">
        <f t="shared" si="57"/>
        <v>OKEF:2008</v>
      </c>
      <c r="E1809">
        <v>90</v>
      </c>
      <c r="F1809">
        <v>105.30734219999999</v>
      </c>
      <c r="G1809">
        <v>9.4860723320999991</v>
      </c>
      <c r="H1809">
        <v>23.143671866999998</v>
      </c>
    </row>
    <row r="1810" spans="1:8" x14ac:dyDescent="0.25">
      <c r="A1810" t="s">
        <v>108</v>
      </c>
      <c r="B1810" t="str">
        <f t="shared" si="56"/>
        <v>OKEF</v>
      </c>
      <c r="C1810">
        <v>2009</v>
      </c>
      <c r="D1810" t="str">
        <f t="shared" si="57"/>
        <v>OKEF:2009</v>
      </c>
      <c r="E1810">
        <v>90</v>
      </c>
      <c r="F1810">
        <v>91.348974940000005</v>
      </c>
      <c r="G1810">
        <v>9.0575942303999994</v>
      </c>
      <c r="H1810">
        <v>21.829698198999999</v>
      </c>
    </row>
    <row r="1811" spans="1:8" x14ac:dyDescent="0.25">
      <c r="A1811" t="s">
        <v>108</v>
      </c>
      <c r="B1811" t="str">
        <f t="shared" si="56"/>
        <v>OKEF</v>
      </c>
      <c r="C1811">
        <v>2010</v>
      </c>
      <c r="D1811" t="str">
        <f t="shared" si="57"/>
        <v>OKEF:2010</v>
      </c>
      <c r="E1811">
        <v>90</v>
      </c>
      <c r="F1811">
        <v>94.400196649999998</v>
      </c>
      <c r="G1811">
        <v>8.6573631971000005</v>
      </c>
      <c r="H1811">
        <v>22.069295325999999</v>
      </c>
    </row>
    <row r="1812" spans="1:8" x14ac:dyDescent="0.25">
      <c r="A1812" t="s">
        <v>108</v>
      </c>
      <c r="B1812" t="str">
        <f t="shared" si="56"/>
        <v>OKEF</v>
      </c>
      <c r="C1812">
        <v>2011</v>
      </c>
      <c r="D1812" t="str">
        <f t="shared" si="57"/>
        <v>OKEF:2011</v>
      </c>
      <c r="E1812">
        <v>90</v>
      </c>
      <c r="F1812">
        <v>77.851428119000005</v>
      </c>
      <c r="G1812">
        <v>8.2689262634999992</v>
      </c>
      <c r="H1812">
        <v>20.183944664999999</v>
      </c>
    </row>
    <row r="1813" spans="1:8" x14ac:dyDescent="0.25">
      <c r="A1813" t="s">
        <v>108</v>
      </c>
      <c r="B1813" t="str">
        <f t="shared" si="56"/>
        <v>OKEF</v>
      </c>
      <c r="C1813">
        <v>2012</v>
      </c>
      <c r="D1813" t="str">
        <f t="shared" si="57"/>
        <v>OKEF:2012</v>
      </c>
      <c r="E1813">
        <v>90</v>
      </c>
      <c r="F1813">
        <v>73.380262399000003</v>
      </c>
      <c r="G1813">
        <v>9.1261262306000006</v>
      </c>
      <c r="H1813">
        <v>19.802190149000001</v>
      </c>
    </row>
    <row r="1814" spans="1:8" x14ac:dyDescent="0.25">
      <c r="A1814" t="s">
        <v>108</v>
      </c>
      <c r="B1814" t="str">
        <f t="shared" si="56"/>
        <v>OKEF</v>
      </c>
      <c r="C1814">
        <v>2013</v>
      </c>
      <c r="D1814" t="str">
        <f t="shared" si="57"/>
        <v>OKEF:2013</v>
      </c>
      <c r="E1814">
        <v>90</v>
      </c>
      <c r="F1814">
        <v>72.908464358000003</v>
      </c>
      <c r="G1814">
        <v>9.6766739621000006</v>
      </c>
      <c r="H1814">
        <v>19.622277502999999</v>
      </c>
    </row>
    <row r="1815" spans="1:8" x14ac:dyDescent="0.25">
      <c r="A1815" t="s">
        <v>108</v>
      </c>
      <c r="B1815" t="str">
        <f t="shared" si="56"/>
        <v>OKEF</v>
      </c>
      <c r="C1815">
        <v>2014</v>
      </c>
      <c r="D1815" t="str">
        <f t="shared" si="57"/>
        <v>OKEF:2014</v>
      </c>
      <c r="E1815">
        <v>90</v>
      </c>
      <c r="F1815">
        <v>67.054070385000003</v>
      </c>
      <c r="G1815">
        <v>8.7533237080999999</v>
      </c>
      <c r="H1815">
        <v>18.835390846999999</v>
      </c>
    </row>
    <row r="1816" spans="1:8" x14ac:dyDescent="0.25">
      <c r="A1816" t="s">
        <v>108</v>
      </c>
      <c r="B1816" t="str">
        <f t="shared" si="56"/>
        <v>OKEF</v>
      </c>
      <c r="C1816">
        <v>2015</v>
      </c>
      <c r="D1816" t="str">
        <f t="shared" si="57"/>
        <v>OKEF:2015</v>
      </c>
      <c r="E1816">
        <v>90</v>
      </c>
      <c r="F1816">
        <v>63.062774046999998</v>
      </c>
      <c r="G1816">
        <v>9.2824582635000006</v>
      </c>
      <c r="H1816">
        <v>18.219053478999999</v>
      </c>
    </row>
    <row r="1817" spans="1:8" x14ac:dyDescent="0.25">
      <c r="A1817" t="s">
        <v>108</v>
      </c>
      <c r="B1817" t="str">
        <f t="shared" si="56"/>
        <v>OKEF</v>
      </c>
      <c r="C1817">
        <v>2016</v>
      </c>
      <c r="D1817" t="str">
        <f t="shared" si="57"/>
        <v>OKEF:2016</v>
      </c>
      <c r="E1817">
        <v>90</v>
      </c>
      <c r="F1817">
        <v>56.763972821999999</v>
      </c>
      <c r="G1817">
        <v>9.1117356548000004</v>
      </c>
      <c r="H1817">
        <v>17.176469363999999</v>
      </c>
    </row>
    <row r="1818" spans="1:8" x14ac:dyDescent="0.25">
      <c r="A1818" t="s">
        <v>108</v>
      </c>
      <c r="B1818" t="str">
        <f t="shared" si="56"/>
        <v>OKEF</v>
      </c>
      <c r="C1818">
        <v>2017</v>
      </c>
      <c r="D1818" t="str">
        <f t="shared" si="57"/>
        <v>OKEF:2017</v>
      </c>
      <c r="E1818">
        <v>90</v>
      </c>
      <c r="F1818">
        <v>56.680842693999999</v>
      </c>
      <c r="G1818">
        <v>9.2276735122000009</v>
      </c>
      <c r="H1818">
        <v>17.157170591</v>
      </c>
    </row>
    <row r="1819" spans="1:8" x14ac:dyDescent="0.25">
      <c r="A1819" t="s">
        <v>392</v>
      </c>
      <c r="B1819" t="str">
        <f t="shared" si="56"/>
        <v>OLYM</v>
      </c>
      <c r="C1819">
        <v>2002</v>
      </c>
      <c r="D1819" t="str">
        <f t="shared" si="57"/>
        <v>OLYM:2002</v>
      </c>
      <c r="E1819">
        <v>90</v>
      </c>
      <c r="F1819">
        <v>47.396394342000001</v>
      </c>
      <c r="G1819">
        <v>6.4038783191000004</v>
      </c>
      <c r="H1819">
        <v>15.216080928</v>
      </c>
    </row>
    <row r="1820" spans="1:8" x14ac:dyDescent="0.25">
      <c r="A1820" t="s">
        <v>392</v>
      </c>
      <c r="B1820" t="str">
        <f t="shared" si="56"/>
        <v>OLYM</v>
      </c>
      <c r="C1820">
        <v>2003</v>
      </c>
      <c r="D1820" t="str">
        <f t="shared" si="57"/>
        <v>OLYM:2003</v>
      </c>
      <c r="E1820">
        <v>90</v>
      </c>
      <c r="F1820">
        <v>45.436127399999997</v>
      </c>
      <c r="G1820">
        <v>6.2807151269999997</v>
      </c>
      <c r="H1820">
        <v>14.93147027</v>
      </c>
    </row>
    <row r="1821" spans="1:8" x14ac:dyDescent="0.25">
      <c r="A1821" t="s">
        <v>392</v>
      </c>
      <c r="B1821" t="str">
        <f t="shared" si="56"/>
        <v>OLYM</v>
      </c>
      <c r="C1821">
        <v>2004</v>
      </c>
      <c r="D1821" t="str">
        <f t="shared" si="57"/>
        <v>OLYM:2004</v>
      </c>
      <c r="E1821">
        <v>90</v>
      </c>
      <c r="F1821">
        <v>43.918424981999998</v>
      </c>
      <c r="G1821">
        <v>6.4925641594999997</v>
      </c>
      <c r="H1821">
        <v>14.636711756</v>
      </c>
    </row>
    <row r="1822" spans="1:8" x14ac:dyDescent="0.25">
      <c r="A1822" t="s">
        <v>392</v>
      </c>
      <c r="B1822" t="str">
        <f t="shared" si="56"/>
        <v>OLYM</v>
      </c>
      <c r="C1822">
        <v>2005</v>
      </c>
      <c r="D1822" t="str">
        <f t="shared" si="57"/>
        <v>OLYM:2005</v>
      </c>
      <c r="E1822">
        <v>90</v>
      </c>
      <c r="F1822">
        <v>41.882867677</v>
      </c>
      <c r="G1822">
        <v>6.3614859491000004</v>
      </c>
      <c r="H1822">
        <v>14.246119746</v>
      </c>
    </row>
    <row r="1823" spans="1:8" x14ac:dyDescent="0.25">
      <c r="A1823" t="s">
        <v>392</v>
      </c>
      <c r="B1823" t="str">
        <f t="shared" si="56"/>
        <v>OLYM</v>
      </c>
      <c r="C1823">
        <v>2006</v>
      </c>
      <c r="D1823" t="str">
        <f t="shared" si="57"/>
        <v>OLYM:2006</v>
      </c>
      <c r="E1823">
        <v>90</v>
      </c>
      <c r="F1823">
        <v>42.050404946</v>
      </c>
      <c r="G1823">
        <v>6.4911082053999998</v>
      </c>
      <c r="H1823">
        <v>14.159931169</v>
      </c>
    </row>
    <row r="1824" spans="1:8" x14ac:dyDescent="0.25">
      <c r="A1824" t="s">
        <v>392</v>
      </c>
      <c r="B1824" t="str">
        <f t="shared" si="56"/>
        <v>OLYM</v>
      </c>
      <c r="C1824">
        <v>2007</v>
      </c>
      <c r="D1824" t="str">
        <f t="shared" si="57"/>
        <v>OLYM:2007</v>
      </c>
      <c r="E1824">
        <v>90</v>
      </c>
      <c r="F1824">
        <v>40.030157529</v>
      </c>
      <c r="G1824">
        <v>6.4120221083000004</v>
      </c>
      <c r="H1824">
        <v>13.719708364000001</v>
      </c>
    </row>
    <row r="1825" spans="1:8" x14ac:dyDescent="0.25">
      <c r="A1825" t="s">
        <v>392</v>
      </c>
      <c r="B1825" t="str">
        <f t="shared" si="56"/>
        <v>OLYM</v>
      </c>
      <c r="C1825">
        <v>2008</v>
      </c>
      <c r="D1825" t="str">
        <f t="shared" si="57"/>
        <v>OLYM:2008</v>
      </c>
      <c r="E1825">
        <v>90</v>
      </c>
      <c r="F1825">
        <v>40.632457125999998</v>
      </c>
      <c r="G1825">
        <v>6.5316331304000004</v>
      </c>
      <c r="H1825">
        <v>13.865400300999999</v>
      </c>
    </row>
    <row r="1826" spans="1:8" x14ac:dyDescent="0.25">
      <c r="A1826" t="s">
        <v>392</v>
      </c>
      <c r="B1826" t="str">
        <f t="shared" si="56"/>
        <v>OLYM</v>
      </c>
      <c r="C1826">
        <v>2009</v>
      </c>
      <c r="D1826" t="str">
        <f t="shared" si="57"/>
        <v>OLYM:2009</v>
      </c>
      <c r="E1826">
        <v>90</v>
      </c>
      <c r="F1826">
        <v>44.074758307000003</v>
      </c>
      <c r="G1826">
        <v>6.8268293228000001</v>
      </c>
      <c r="H1826">
        <v>14.664464733999999</v>
      </c>
    </row>
    <row r="1827" spans="1:8" x14ac:dyDescent="0.25">
      <c r="A1827" t="s">
        <v>392</v>
      </c>
      <c r="B1827" t="str">
        <f t="shared" si="56"/>
        <v>OLYM</v>
      </c>
      <c r="C1827">
        <v>2010</v>
      </c>
      <c r="D1827" t="str">
        <f t="shared" si="57"/>
        <v>OLYM:2010</v>
      </c>
      <c r="E1827">
        <v>90</v>
      </c>
      <c r="F1827">
        <v>38.68879913</v>
      </c>
      <c r="G1827">
        <v>6.9014432202</v>
      </c>
      <c r="H1827">
        <v>13.318138269</v>
      </c>
    </row>
    <row r="1828" spans="1:8" x14ac:dyDescent="0.25">
      <c r="A1828" t="s">
        <v>392</v>
      </c>
      <c r="B1828" t="str">
        <f t="shared" si="56"/>
        <v>OLYM</v>
      </c>
      <c r="C1828">
        <v>2011</v>
      </c>
      <c r="D1828" t="str">
        <f t="shared" si="57"/>
        <v>OLYM:2011</v>
      </c>
      <c r="E1828">
        <v>90</v>
      </c>
      <c r="F1828">
        <v>37.867307003000001</v>
      </c>
      <c r="G1828">
        <v>6.636996162</v>
      </c>
      <c r="H1828">
        <v>13.16696909</v>
      </c>
    </row>
    <row r="1829" spans="1:8" x14ac:dyDescent="0.25">
      <c r="A1829" t="s">
        <v>392</v>
      </c>
      <c r="B1829" t="str">
        <f t="shared" si="56"/>
        <v>OLYM</v>
      </c>
      <c r="C1829">
        <v>2012</v>
      </c>
      <c r="D1829" t="str">
        <f t="shared" si="57"/>
        <v>OLYM:2012</v>
      </c>
      <c r="E1829">
        <v>90</v>
      </c>
      <c r="F1829">
        <v>35.016208456000001</v>
      </c>
      <c r="G1829">
        <v>6.9141516698999999</v>
      </c>
      <c r="H1829">
        <v>12.414222251</v>
      </c>
    </row>
    <row r="1830" spans="1:8" x14ac:dyDescent="0.25">
      <c r="A1830" t="s">
        <v>392</v>
      </c>
      <c r="B1830" t="str">
        <f t="shared" si="56"/>
        <v>OLYM</v>
      </c>
      <c r="C1830">
        <v>2013</v>
      </c>
      <c r="D1830" t="str">
        <f t="shared" si="57"/>
        <v>OLYM:2013</v>
      </c>
      <c r="E1830">
        <v>90</v>
      </c>
      <c r="F1830">
        <v>35.354146659000001</v>
      </c>
      <c r="G1830">
        <v>6.5750806725000004</v>
      </c>
      <c r="H1830">
        <v>12.551109665</v>
      </c>
    </row>
    <row r="1831" spans="1:8" x14ac:dyDescent="0.25">
      <c r="A1831" t="s">
        <v>392</v>
      </c>
      <c r="B1831" t="str">
        <f t="shared" si="56"/>
        <v>OLYM</v>
      </c>
      <c r="C1831">
        <v>2014</v>
      </c>
      <c r="D1831" t="str">
        <f t="shared" si="57"/>
        <v>OLYM:2014</v>
      </c>
      <c r="E1831">
        <v>90</v>
      </c>
      <c r="F1831">
        <v>36.442825378000002</v>
      </c>
      <c r="G1831">
        <v>6.8205130513999999</v>
      </c>
      <c r="H1831">
        <v>12.709702278</v>
      </c>
    </row>
    <row r="1832" spans="1:8" x14ac:dyDescent="0.25">
      <c r="A1832" t="s">
        <v>392</v>
      </c>
      <c r="B1832" t="str">
        <f t="shared" si="56"/>
        <v>OLYM</v>
      </c>
      <c r="C1832">
        <v>2015</v>
      </c>
      <c r="D1832" t="str">
        <f t="shared" si="57"/>
        <v>OLYM:2015</v>
      </c>
      <c r="E1832">
        <v>90</v>
      </c>
      <c r="F1832">
        <v>32.974608756000002</v>
      </c>
      <c r="G1832">
        <v>6.6973380155999997</v>
      </c>
      <c r="H1832">
        <v>11.865419585</v>
      </c>
    </row>
    <row r="1833" spans="1:8" x14ac:dyDescent="0.25">
      <c r="A1833" t="s">
        <v>392</v>
      </c>
      <c r="B1833" t="str">
        <f t="shared" si="56"/>
        <v>OLYM</v>
      </c>
      <c r="C1833">
        <v>2016</v>
      </c>
      <c r="D1833" t="str">
        <f t="shared" si="57"/>
        <v>OLYM:2016</v>
      </c>
      <c r="E1833">
        <v>90</v>
      </c>
      <c r="F1833">
        <v>32.481957555000001</v>
      </c>
      <c r="G1833">
        <v>7.1373547342999997</v>
      </c>
      <c r="H1833">
        <v>11.637127554999999</v>
      </c>
    </row>
    <row r="1834" spans="1:8" x14ac:dyDescent="0.25">
      <c r="A1834" t="s">
        <v>392</v>
      </c>
      <c r="B1834" t="str">
        <f t="shared" si="56"/>
        <v>OLYM</v>
      </c>
      <c r="C1834">
        <v>2017</v>
      </c>
      <c r="D1834" t="str">
        <f t="shared" si="57"/>
        <v>OLYM:2017</v>
      </c>
      <c r="E1834">
        <v>90</v>
      </c>
      <c r="F1834">
        <v>31.879908671999999</v>
      </c>
      <c r="G1834">
        <v>6.5856224725999999</v>
      </c>
      <c r="H1834">
        <v>11.414781529000001</v>
      </c>
    </row>
    <row r="1835" spans="1:8" x14ac:dyDescent="0.25">
      <c r="A1835" t="s">
        <v>393</v>
      </c>
      <c r="B1835" t="str">
        <f t="shared" si="56"/>
        <v>ORPI</v>
      </c>
      <c r="C1835">
        <v>2003</v>
      </c>
      <c r="D1835" t="str">
        <f t="shared" si="57"/>
        <v>ORPI:2003</v>
      </c>
      <c r="E1835">
        <v>90</v>
      </c>
      <c r="F1835">
        <v>35.297172973999999</v>
      </c>
      <c r="G1835">
        <v>5.2359790926000001</v>
      </c>
      <c r="H1835">
        <v>12.462524438999999</v>
      </c>
    </row>
    <row r="1836" spans="1:8" x14ac:dyDescent="0.25">
      <c r="A1836" t="s">
        <v>393</v>
      </c>
      <c r="B1836" t="str">
        <f t="shared" si="56"/>
        <v>ORPI</v>
      </c>
      <c r="C1836">
        <v>2004</v>
      </c>
      <c r="D1836" t="str">
        <f t="shared" si="57"/>
        <v>ORPI:2004</v>
      </c>
      <c r="E1836">
        <v>90</v>
      </c>
      <c r="F1836">
        <v>36.557706860000003</v>
      </c>
      <c r="G1836">
        <v>5.6636300718000001</v>
      </c>
      <c r="H1836">
        <v>12.345638397</v>
      </c>
    </row>
    <row r="1837" spans="1:8" x14ac:dyDescent="0.25">
      <c r="A1837" t="s">
        <v>393</v>
      </c>
      <c r="B1837" t="str">
        <f t="shared" si="56"/>
        <v>ORPI</v>
      </c>
      <c r="C1837">
        <v>2005</v>
      </c>
      <c r="D1837" t="str">
        <f t="shared" si="57"/>
        <v>ORPI:2005</v>
      </c>
      <c r="E1837">
        <v>90</v>
      </c>
      <c r="F1837">
        <v>34.751420191999998</v>
      </c>
      <c r="G1837">
        <v>4.9418086140000002</v>
      </c>
      <c r="H1837">
        <v>12.331021014999999</v>
      </c>
    </row>
    <row r="1838" spans="1:8" x14ac:dyDescent="0.25">
      <c r="A1838" t="s">
        <v>393</v>
      </c>
      <c r="B1838" t="str">
        <f t="shared" si="56"/>
        <v>ORPI</v>
      </c>
      <c r="C1838">
        <v>2006</v>
      </c>
      <c r="D1838" t="str">
        <f t="shared" si="57"/>
        <v>ORPI:2006</v>
      </c>
      <c r="E1838">
        <v>90</v>
      </c>
      <c r="F1838">
        <v>33.032698836000002</v>
      </c>
      <c r="G1838">
        <v>5.0295447874999999</v>
      </c>
      <c r="H1838">
        <v>11.841205491</v>
      </c>
    </row>
    <row r="1839" spans="1:8" x14ac:dyDescent="0.25">
      <c r="A1839" t="s">
        <v>393</v>
      </c>
      <c r="B1839" t="str">
        <f t="shared" si="56"/>
        <v>ORPI</v>
      </c>
      <c r="C1839">
        <v>2007</v>
      </c>
      <c r="D1839" t="str">
        <f t="shared" si="57"/>
        <v>ORPI:2007</v>
      </c>
      <c r="E1839">
        <v>90</v>
      </c>
      <c r="F1839">
        <v>35.600576732999997</v>
      </c>
      <c r="G1839">
        <v>5.8150231524000002</v>
      </c>
      <c r="H1839">
        <v>12.606379061</v>
      </c>
    </row>
    <row r="1840" spans="1:8" x14ac:dyDescent="0.25">
      <c r="A1840" t="s">
        <v>393</v>
      </c>
      <c r="B1840" t="str">
        <f t="shared" si="56"/>
        <v>ORPI</v>
      </c>
      <c r="C1840">
        <v>2008</v>
      </c>
      <c r="D1840" t="str">
        <f t="shared" si="57"/>
        <v>ORPI:2008</v>
      </c>
      <c r="E1840">
        <v>90</v>
      </c>
      <c r="F1840">
        <v>33.084644541999999</v>
      </c>
      <c r="G1840">
        <v>5.5305303536999997</v>
      </c>
      <c r="H1840">
        <v>11.866119214999999</v>
      </c>
    </row>
    <row r="1841" spans="1:8" x14ac:dyDescent="0.25">
      <c r="A1841" t="s">
        <v>393</v>
      </c>
      <c r="B1841" t="str">
        <f t="shared" si="56"/>
        <v>ORPI</v>
      </c>
      <c r="C1841">
        <v>2009</v>
      </c>
      <c r="D1841" t="str">
        <f t="shared" si="57"/>
        <v>ORPI:2009</v>
      </c>
      <c r="E1841">
        <v>90</v>
      </c>
      <c r="F1841">
        <v>32.256262970999998</v>
      </c>
      <c r="G1841">
        <v>5.5271513765</v>
      </c>
      <c r="H1841">
        <v>11.609523853000001</v>
      </c>
    </row>
    <row r="1842" spans="1:8" x14ac:dyDescent="0.25">
      <c r="A1842" t="s">
        <v>393</v>
      </c>
      <c r="B1842" t="str">
        <f t="shared" si="56"/>
        <v>ORPI</v>
      </c>
      <c r="C1842">
        <v>2010</v>
      </c>
      <c r="D1842" t="str">
        <f t="shared" si="57"/>
        <v>ORPI:2010</v>
      </c>
      <c r="E1842">
        <v>90</v>
      </c>
      <c r="F1842">
        <v>31.219617922000001</v>
      </c>
      <c r="G1842">
        <v>5.7791618144000001</v>
      </c>
      <c r="H1842">
        <v>11.31804631</v>
      </c>
    </row>
    <row r="1843" spans="1:8" x14ac:dyDescent="0.25">
      <c r="A1843" t="s">
        <v>393</v>
      </c>
      <c r="B1843" t="str">
        <f t="shared" si="56"/>
        <v>ORPI</v>
      </c>
      <c r="C1843">
        <v>2011</v>
      </c>
      <c r="D1843" t="str">
        <f t="shared" si="57"/>
        <v>ORPI:2011</v>
      </c>
      <c r="E1843">
        <v>90</v>
      </c>
      <c r="F1843">
        <v>36.507871238</v>
      </c>
      <c r="G1843">
        <v>5.6058092224999996</v>
      </c>
      <c r="H1843">
        <v>12.83013055</v>
      </c>
    </row>
    <row r="1844" spans="1:8" x14ac:dyDescent="0.25">
      <c r="A1844" t="s">
        <v>393</v>
      </c>
      <c r="B1844" t="str">
        <f t="shared" si="56"/>
        <v>ORPI</v>
      </c>
      <c r="C1844">
        <v>2012</v>
      </c>
      <c r="D1844" t="str">
        <f t="shared" si="57"/>
        <v>ORPI:2012</v>
      </c>
      <c r="E1844">
        <v>90</v>
      </c>
      <c r="F1844">
        <v>31.512698846999999</v>
      </c>
      <c r="G1844">
        <v>5.2682820510999999</v>
      </c>
      <c r="H1844">
        <v>11.406215490999999</v>
      </c>
    </row>
    <row r="1845" spans="1:8" x14ac:dyDescent="0.25">
      <c r="A1845" t="s">
        <v>393</v>
      </c>
      <c r="B1845" t="str">
        <f t="shared" si="56"/>
        <v>ORPI</v>
      </c>
      <c r="C1845">
        <v>2013</v>
      </c>
      <c r="D1845" t="str">
        <f t="shared" si="57"/>
        <v>ORPI:2013</v>
      </c>
      <c r="E1845">
        <v>90</v>
      </c>
      <c r="F1845">
        <v>31.700602701000001</v>
      </c>
      <c r="G1845">
        <v>5.4753031217999997</v>
      </c>
      <c r="H1845">
        <v>11.45775871</v>
      </c>
    </row>
    <row r="1846" spans="1:8" x14ac:dyDescent="0.25">
      <c r="A1846" t="s">
        <v>393</v>
      </c>
      <c r="B1846" t="str">
        <f t="shared" si="56"/>
        <v>ORPI</v>
      </c>
      <c r="C1846">
        <v>2014</v>
      </c>
      <c r="D1846" t="str">
        <f t="shared" si="57"/>
        <v>ORPI:2014</v>
      </c>
      <c r="E1846">
        <v>90</v>
      </c>
      <c r="F1846">
        <v>31.038803605999998</v>
      </c>
      <c r="G1846">
        <v>5.5236777011999996</v>
      </c>
      <c r="H1846">
        <v>11.259524001000001</v>
      </c>
    </row>
    <row r="1847" spans="1:8" x14ac:dyDescent="0.25">
      <c r="A1847" t="s">
        <v>393</v>
      </c>
      <c r="B1847" t="str">
        <f t="shared" si="56"/>
        <v>ORPI</v>
      </c>
      <c r="C1847">
        <v>2015</v>
      </c>
      <c r="D1847" t="str">
        <f t="shared" si="57"/>
        <v>ORPI:2015</v>
      </c>
      <c r="E1847">
        <v>90</v>
      </c>
      <c r="F1847">
        <v>30.224623121</v>
      </c>
      <c r="G1847">
        <v>5.6339366965000002</v>
      </c>
      <c r="H1847">
        <v>10.978568660000001</v>
      </c>
    </row>
    <row r="1848" spans="1:8" x14ac:dyDescent="0.25">
      <c r="A1848" t="s">
        <v>393</v>
      </c>
      <c r="B1848" t="str">
        <f t="shared" si="56"/>
        <v>ORPI</v>
      </c>
      <c r="C1848">
        <v>2016</v>
      </c>
      <c r="D1848" t="str">
        <f t="shared" si="57"/>
        <v>ORPI:2016</v>
      </c>
      <c r="E1848">
        <v>90</v>
      </c>
      <c r="F1848">
        <v>30.993359791</v>
      </c>
      <c r="G1848">
        <v>5.8976412011999999</v>
      </c>
      <c r="H1848">
        <v>11.216395929000001</v>
      </c>
    </row>
    <row r="1849" spans="1:8" x14ac:dyDescent="0.25">
      <c r="A1849" t="s">
        <v>393</v>
      </c>
      <c r="B1849" t="str">
        <f t="shared" si="56"/>
        <v>ORPI</v>
      </c>
      <c r="C1849">
        <v>2017</v>
      </c>
      <c r="D1849" t="str">
        <f t="shared" si="57"/>
        <v>ORPI:2017</v>
      </c>
      <c r="E1849">
        <v>90</v>
      </c>
      <c r="F1849">
        <v>30.866481277999998</v>
      </c>
      <c r="G1849">
        <v>5.6236920875000003</v>
      </c>
      <c r="H1849">
        <v>11.167280008000001</v>
      </c>
    </row>
    <row r="1850" spans="1:8" x14ac:dyDescent="0.25">
      <c r="A1850" t="s">
        <v>394</v>
      </c>
      <c r="B1850" t="str">
        <f t="shared" si="56"/>
        <v>PACK</v>
      </c>
      <c r="C1850">
        <v>2008</v>
      </c>
      <c r="D1850" t="str">
        <f t="shared" si="57"/>
        <v>PACK:2008</v>
      </c>
      <c r="E1850">
        <v>90</v>
      </c>
      <c r="F1850">
        <v>71.728349948000002</v>
      </c>
      <c r="G1850">
        <v>9.2419394225999998</v>
      </c>
      <c r="H1850">
        <v>18.807553418000001</v>
      </c>
    </row>
    <row r="1851" spans="1:8" x14ac:dyDescent="0.25">
      <c r="A1851" t="s">
        <v>394</v>
      </c>
      <c r="B1851" t="str">
        <f t="shared" si="56"/>
        <v>PACK</v>
      </c>
      <c r="C1851">
        <v>2009</v>
      </c>
      <c r="D1851" t="str">
        <f t="shared" si="57"/>
        <v>PACK:2009</v>
      </c>
      <c r="E1851">
        <v>90</v>
      </c>
      <c r="F1851">
        <v>67.493120965000003</v>
      </c>
      <c r="G1851">
        <v>9.0772773940999993</v>
      </c>
      <c r="H1851">
        <v>18.195784441000001</v>
      </c>
    </row>
    <row r="1852" spans="1:8" x14ac:dyDescent="0.25">
      <c r="A1852" t="s">
        <v>394</v>
      </c>
      <c r="B1852" t="str">
        <f t="shared" si="56"/>
        <v>PACK</v>
      </c>
      <c r="C1852">
        <v>2010</v>
      </c>
      <c r="D1852" t="str">
        <f t="shared" si="57"/>
        <v>PACK:2010</v>
      </c>
      <c r="E1852">
        <v>90</v>
      </c>
      <c r="F1852">
        <v>71.072306076000004</v>
      </c>
      <c r="G1852">
        <v>9.6266021472999999</v>
      </c>
      <c r="H1852">
        <v>18.791608427</v>
      </c>
    </row>
    <row r="1853" spans="1:8" x14ac:dyDescent="0.25">
      <c r="A1853" t="s">
        <v>394</v>
      </c>
      <c r="B1853" t="str">
        <f t="shared" si="56"/>
        <v>PACK</v>
      </c>
      <c r="C1853">
        <v>2011</v>
      </c>
      <c r="D1853" t="str">
        <f t="shared" si="57"/>
        <v>PACK:2011</v>
      </c>
      <c r="E1853">
        <v>90</v>
      </c>
      <c r="F1853">
        <v>62.184862166999999</v>
      </c>
      <c r="G1853">
        <v>9.1183054397000003</v>
      </c>
      <c r="H1853">
        <v>17.871409505999999</v>
      </c>
    </row>
    <row r="1854" spans="1:8" x14ac:dyDescent="0.25">
      <c r="A1854" t="s">
        <v>394</v>
      </c>
      <c r="B1854" t="str">
        <f t="shared" si="56"/>
        <v>PACK</v>
      </c>
      <c r="C1854">
        <v>2012</v>
      </c>
      <c r="D1854" t="str">
        <f t="shared" si="57"/>
        <v>PACK:2012</v>
      </c>
      <c r="E1854">
        <v>90</v>
      </c>
      <c r="F1854">
        <v>58.455392934999999</v>
      </c>
      <c r="G1854">
        <v>9.3169809186000005</v>
      </c>
      <c r="H1854">
        <v>17.244191110999999</v>
      </c>
    </row>
    <row r="1855" spans="1:8" x14ac:dyDescent="0.25">
      <c r="A1855" t="s">
        <v>394</v>
      </c>
      <c r="B1855" t="str">
        <f t="shared" si="56"/>
        <v>PACK</v>
      </c>
      <c r="C1855">
        <v>2013</v>
      </c>
      <c r="D1855" t="str">
        <f t="shared" si="57"/>
        <v>PACK:2013</v>
      </c>
      <c r="E1855">
        <v>90</v>
      </c>
      <c r="F1855">
        <v>51.418234835</v>
      </c>
      <c r="G1855">
        <v>8.7526702735999997</v>
      </c>
      <c r="H1855">
        <v>15.954989042999999</v>
      </c>
    </row>
    <row r="1856" spans="1:8" x14ac:dyDescent="0.25">
      <c r="A1856" t="s">
        <v>394</v>
      </c>
      <c r="B1856" t="str">
        <f t="shared" si="56"/>
        <v>PACK</v>
      </c>
      <c r="C1856">
        <v>2014</v>
      </c>
      <c r="D1856" t="str">
        <f t="shared" si="57"/>
        <v>PACK:2014</v>
      </c>
      <c r="E1856">
        <v>90</v>
      </c>
      <c r="F1856">
        <v>51.803796085999998</v>
      </c>
      <c r="G1856">
        <v>8.9184373175000005</v>
      </c>
      <c r="H1856">
        <v>16.247881695</v>
      </c>
    </row>
    <row r="1857" spans="1:8" x14ac:dyDescent="0.25">
      <c r="A1857" t="s">
        <v>394</v>
      </c>
      <c r="B1857" t="str">
        <f t="shared" si="56"/>
        <v>PACK</v>
      </c>
      <c r="C1857">
        <v>2015</v>
      </c>
      <c r="D1857" t="str">
        <f t="shared" si="57"/>
        <v>PACK:2015</v>
      </c>
      <c r="E1857">
        <v>90</v>
      </c>
      <c r="F1857">
        <v>50.153191538000002</v>
      </c>
      <c r="G1857">
        <v>8.7294060237999993</v>
      </c>
      <c r="H1857">
        <v>15.659311428000001</v>
      </c>
    </row>
    <row r="1858" spans="1:8" x14ac:dyDescent="0.25">
      <c r="A1858" t="s">
        <v>394</v>
      </c>
      <c r="B1858" t="str">
        <f t="shared" ref="B1858:B1921" si="58">LEFT(A1858,4)</f>
        <v>PACK</v>
      </c>
      <c r="C1858">
        <v>2016</v>
      </c>
      <c r="D1858" t="str">
        <f t="shared" ref="D1858:D1921" si="59">CONCATENATE(B1858,":",C1858)</f>
        <v>PACK:2016</v>
      </c>
      <c r="E1858">
        <v>90</v>
      </c>
      <c r="F1858">
        <v>37.464482318999998</v>
      </c>
      <c r="G1858">
        <v>7.9740106216999997</v>
      </c>
      <c r="H1858">
        <v>12.874801830999999</v>
      </c>
    </row>
    <row r="1859" spans="1:8" x14ac:dyDescent="0.25">
      <c r="A1859" t="s">
        <v>394</v>
      </c>
      <c r="B1859" t="str">
        <f t="shared" si="58"/>
        <v>PACK</v>
      </c>
      <c r="C1859">
        <v>2017</v>
      </c>
      <c r="D1859" t="str">
        <f t="shared" si="59"/>
        <v>PACK:2017</v>
      </c>
      <c r="E1859">
        <v>90</v>
      </c>
      <c r="F1859">
        <v>36.815045726000001</v>
      </c>
      <c r="G1859">
        <v>8.1647301607999996</v>
      </c>
      <c r="H1859">
        <v>12.705469344999999</v>
      </c>
    </row>
    <row r="1860" spans="1:8" x14ac:dyDescent="0.25">
      <c r="A1860" t="s">
        <v>395</v>
      </c>
      <c r="B1860" t="str">
        <f t="shared" si="58"/>
        <v>PASA</v>
      </c>
      <c r="C1860">
        <v>2001</v>
      </c>
      <c r="D1860" t="str">
        <f t="shared" si="59"/>
        <v>PASA:2001</v>
      </c>
      <c r="E1860">
        <v>90</v>
      </c>
      <c r="F1860">
        <v>31.843246542999999</v>
      </c>
      <c r="G1860">
        <v>5.8186585369000001</v>
      </c>
      <c r="H1860">
        <v>11.086949091999999</v>
      </c>
    </row>
    <row r="1861" spans="1:8" x14ac:dyDescent="0.25">
      <c r="A1861" t="s">
        <v>395</v>
      </c>
      <c r="B1861" t="str">
        <f t="shared" si="58"/>
        <v>PASA</v>
      </c>
      <c r="C1861">
        <v>2002</v>
      </c>
      <c r="D1861" t="str">
        <f t="shared" si="59"/>
        <v>PASA:2002</v>
      </c>
      <c r="E1861">
        <v>90</v>
      </c>
      <c r="F1861">
        <v>29.161251151999998</v>
      </c>
      <c r="G1861">
        <v>5.6683592973000003</v>
      </c>
      <c r="H1861">
        <v>10.583387544000001</v>
      </c>
    </row>
    <row r="1862" spans="1:8" x14ac:dyDescent="0.25">
      <c r="A1862" t="s">
        <v>395</v>
      </c>
      <c r="B1862" t="str">
        <f t="shared" si="58"/>
        <v>PASA</v>
      </c>
      <c r="C1862">
        <v>2003</v>
      </c>
      <c r="D1862" t="str">
        <f t="shared" si="59"/>
        <v>PASA:2003</v>
      </c>
      <c r="E1862">
        <v>90</v>
      </c>
      <c r="F1862">
        <v>26.455641872000001</v>
      </c>
      <c r="G1862">
        <v>5.1283053153000004</v>
      </c>
      <c r="H1862">
        <v>9.5357558378</v>
      </c>
    </row>
    <row r="1863" spans="1:8" x14ac:dyDescent="0.25">
      <c r="A1863" t="s">
        <v>395</v>
      </c>
      <c r="B1863" t="str">
        <f t="shared" si="58"/>
        <v>PASA</v>
      </c>
      <c r="C1863">
        <v>2004</v>
      </c>
      <c r="D1863" t="str">
        <f t="shared" si="59"/>
        <v>PASA:2004</v>
      </c>
      <c r="E1863">
        <v>90</v>
      </c>
      <c r="F1863">
        <v>29.272742459</v>
      </c>
      <c r="G1863">
        <v>5.7578113156999997</v>
      </c>
      <c r="H1863">
        <v>10.419901616000001</v>
      </c>
    </row>
    <row r="1864" spans="1:8" x14ac:dyDescent="0.25">
      <c r="A1864" t="s">
        <v>395</v>
      </c>
      <c r="B1864" t="str">
        <f t="shared" si="58"/>
        <v>PASA</v>
      </c>
      <c r="C1864">
        <v>2005</v>
      </c>
      <c r="D1864" t="str">
        <f t="shared" si="59"/>
        <v>PASA:2005</v>
      </c>
      <c r="E1864">
        <v>90</v>
      </c>
      <c r="F1864">
        <v>31.359441394000001</v>
      </c>
      <c r="G1864">
        <v>5.8566161374999997</v>
      </c>
      <c r="H1864">
        <v>11.011598131</v>
      </c>
    </row>
    <row r="1865" spans="1:8" x14ac:dyDescent="0.25">
      <c r="A1865" t="s">
        <v>395</v>
      </c>
      <c r="B1865" t="str">
        <f t="shared" si="58"/>
        <v>PASA</v>
      </c>
      <c r="C1865">
        <v>2006</v>
      </c>
      <c r="D1865" t="str">
        <f t="shared" si="59"/>
        <v>PASA:2006</v>
      </c>
      <c r="E1865">
        <v>90</v>
      </c>
      <c r="F1865">
        <v>29.526015721</v>
      </c>
      <c r="G1865">
        <v>5.9903375594000003</v>
      </c>
      <c r="H1865">
        <v>10.672515445</v>
      </c>
    </row>
    <row r="1866" spans="1:8" x14ac:dyDescent="0.25">
      <c r="A1866" t="s">
        <v>395</v>
      </c>
      <c r="B1866" t="str">
        <f t="shared" si="58"/>
        <v>PASA</v>
      </c>
      <c r="C1866">
        <v>2007</v>
      </c>
      <c r="D1866" t="str">
        <f t="shared" si="59"/>
        <v>PASA:2007</v>
      </c>
      <c r="E1866">
        <v>90</v>
      </c>
      <c r="F1866">
        <v>31.489622539999999</v>
      </c>
      <c r="G1866">
        <v>6.2645366597000001</v>
      </c>
      <c r="H1866">
        <v>10.842687570000001</v>
      </c>
    </row>
    <row r="1867" spans="1:8" x14ac:dyDescent="0.25">
      <c r="A1867" t="s">
        <v>395</v>
      </c>
      <c r="B1867" t="str">
        <f t="shared" si="58"/>
        <v>PASA</v>
      </c>
      <c r="C1867">
        <v>2008</v>
      </c>
      <c r="D1867" t="str">
        <f t="shared" si="59"/>
        <v>PASA:2008</v>
      </c>
      <c r="E1867">
        <v>90</v>
      </c>
      <c r="F1867">
        <v>29.102652389999999</v>
      </c>
      <c r="G1867">
        <v>5.6157606986999999</v>
      </c>
      <c r="H1867">
        <v>10.162261538999999</v>
      </c>
    </row>
    <row r="1868" spans="1:8" x14ac:dyDescent="0.25">
      <c r="A1868" t="s">
        <v>395</v>
      </c>
      <c r="B1868" t="str">
        <f t="shared" si="58"/>
        <v>PASA</v>
      </c>
      <c r="C1868">
        <v>2009</v>
      </c>
      <c r="D1868" t="str">
        <f t="shared" si="59"/>
        <v>PASA:2009</v>
      </c>
      <c r="E1868">
        <v>90</v>
      </c>
      <c r="F1868">
        <v>26.506345207999999</v>
      </c>
      <c r="G1868">
        <v>5.3193645984</v>
      </c>
      <c r="H1868">
        <v>9.6170831742999994</v>
      </c>
    </row>
    <row r="1869" spans="1:8" x14ac:dyDescent="0.25">
      <c r="A1869" t="s">
        <v>395</v>
      </c>
      <c r="B1869" t="str">
        <f t="shared" si="58"/>
        <v>PASA</v>
      </c>
      <c r="C1869">
        <v>2010</v>
      </c>
      <c r="D1869" t="str">
        <f t="shared" si="59"/>
        <v>PASA:2010</v>
      </c>
      <c r="E1869">
        <v>90</v>
      </c>
      <c r="F1869">
        <v>28.5080715</v>
      </c>
      <c r="G1869">
        <v>6.5689722422000001</v>
      </c>
      <c r="H1869">
        <v>9.9969231101999991</v>
      </c>
    </row>
    <row r="1870" spans="1:8" x14ac:dyDescent="0.25">
      <c r="A1870" t="s">
        <v>395</v>
      </c>
      <c r="B1870" t="str">
        <f t="shared" si="58"/>
        <v>PASA</v>
      </c>
      <c r="C1870">
        <v>2011</v>
      </c>
      <c r="D1870" t="str">
        <f t="shared" si="59"/>
        <v>PASA:2011</v>
      </c>
      <c r="E1870">
        <v>90</v>
      </c>
      <c r="F1870">
        <v>24.612116782000001</v>
      </c>
      <c r="G1870">
        <v>5.0976420841000003</v>
      </c>
      <c r="H1870">
        <v>8.7503231983000003</v>
      </c>
    </row>
    <row r="1871" spans="1:8" x14ac:dyDescent="0.25">
      <c r="A1871" t="s">
        <v>395</v>
      </c>
      <c r="B1871" t="str">
        <f t="shared" si="58"/>
        <v>PASA</v>
      </c>
      <c r="C1871">
        <v>2012</v>
      </c>
      <c r="D1871" t="str">
        <f t="shared" si="59"/>
        <v>PASA:2012</v>
      </c>
      <c r="E1871">
        <v>90</v>
      </c>
      <c r="F1871">
        <v>25.976556336000002</v>
      </c>
      <c r="G1871">
        <v>5.9989189012999997</v>
      </c>
      <c r="H1871">
        <v>9.2996166908000006</v>
      </c>
    </row>
    <row r="1872" spans="1:8" x14ac:dyDescent="0.25">
      <c r="A1872" t="s">
        <v>395</v>
      </c>
      <c r="B1872" t="str">
        <f t="shared" si="58"/>
        <v>PASA</v>
      </c>
      <c r="C1872">
        <v>2013</v>
      </c>
      <c r="D1872" t="str">
        <f t="shared" si="59"/>
        <v>PASA:2013</v>
      </c>
      <c r="E1872">
        <v>90</v>
      </c>
      <c r="F1872">
        <v>24.382430079999999</v>
      </c>
      <c r="G1872">
        <v>5.4827817530000003</v>
      </c>
      <c r="H1872">
        <v>8.6896412325999997</v>
      </c>
    </row>
    <row r="1873" spans="1:8" x14ac:dyDescent="0.25">
      <c r="A1873" t="s">
        <v>395</v>
      </c>
      <c r="B1873" t="str">
        <f t="shared" si="58"/>
        <v>PASA</v>
      </c>
      <c r="C1873">
        <v>2014</v>
      </c>
      <c r="D1873" t="str">
        <f t="shared" si="59"/>
        <v>PASA:2014</v>
      </c>
      <c r="E1873">
        <v>90</v>
      </c>
      <c r="F1873">
        <v>24.147491932000001</v>
      </c>
      <c r="G1873">
        <v>5.5087906024000004</v>
      </c>
      <c r="H1873">
        <v>8.5966567303999994</v>
      </c>
    </row>
    <row r="1874" spans="1:8" x14ac:dyDescent="0.25">
      <c r="A1874" t="s">
        <v>395</v>
      </c>
      <c r="B1874" t="str">
        <f t="shared" si="58"/>
        <v>PASA</v>
      </c>
      <c r="C1874">
        <v>2015</v>
      </c>
      <c r="D1874" t="str">
        <f t="shared" si="59"/>
        <v>PASA:2015</v>
      </c>
      <c r="E1874">
        <v>90</v>
      </c>
      <c r="F1874">
        <v>26.532789791999999</v>
      </c>
      <c r="G1874">
        <v>5.9932976345000002</v>
      </c>
      <c r="H1874">
        <v>9.5571127894999996</v>
      </c>
    </row>
    <row r="1875" spans="1:8" x14ac:dyDescent="0.25">
      <c r="A1875" t="s">
        <v>395</v>
      </c>
      <c r="B1875" t="str">
        <f t="shared" si="58"/>
        <v>PASA</v>
      </c>
      <c r="C1875">
        <v>2016</v>
      </c>
      <c r="D1875" t="str">
        <f t="shared" si="59"/>
        <v>PASA:2016</v>
      </c>
      <c r="E1875">
        <v>90</v>
      </c>
      <c r="F1875">
        <v>27.123497413999999</v>
      </c>
      <c r="G1875">
        <v>6.6803157469999999</v>
      </c>
      <c r="H1875">
        <v>9.7043995927999998</v>
      </c>
    </row>
    <row r="1876" spans="1:8" x14ac:dyDescent="0.25">
      <c r="A1876" t="s">
        <v>395</v>
      </c>
      <c r="B1876" t="str">
        <f t="shared" si="58"/>
        <v>PASA</v>
      </c>
      <c r="C1876">
        <v>2017</v>
      </c>
      <c r="D1876" t="str">
        <f t="shared" si="59"/>
        <v>PASA:2017</v>
      </c>
      <c r="E1876">
        <v>90</v>
      </c>
      <c r="F1876">
        <v>26.436272557999999</v>
      </c>
      <c r="G1876">
        <v>5.7536361214999996</v>
      </c>
      <c r="H1876">
        <v>9.4273334046000006</v>
      </c>
    </row>
    <row r="1877" spans="1:8" x14ac:dyDescent="0.25">
      <c r="A1877" t="s">
        <v>396</v>
      </c>
      <c r="B1877" t="str">
        <f t="shared" si="58"/>
        <v>PEFO</v>
      </c>
      <c r="C1877">
        <v>1990</v>
      </c>
      <c r="D1877" t="str">
        <f t="shared" si="59"/>
        <v>PEFO:1990</v>
      </c>
      <c r="E1877">
        <v>90</v>
      </c>
      <c r="F1877">
        <v>31.686051771999999</v>
      </c>
      <c r="G1877">
        <v>3.6828739530000001</v>
      </c>
      <c r="H1877">
        <v>11.384362597000001</v>
      </c>
    </row>
    <row r="1878" spans="1:8" x14ac:dyDescent="0.25">
      <c r="A1878" t="s">
        <v>396</v>
      </c>
      <c r="B1878" t="str">
        <f t="shared" si="58"/>
        <v>PEFO</v>
      </c>
      <c r="C1878">
        <v>1993</v>
      </c>
      <c r="D1878" t="str">
        <f t="shared" si="59"/>
        <v>PEFO:1993</v>
      </c>
      <c r="E1878">
        <v>90</v>
      </c>
      <c r="F1878">
        <v>27.954412301000001</v>
      </c>
      <c r="G1878">
        <v>3.2713952183999999</v>
      </c>
      <c r="H1878">
        <v>10.096676923</v>
      </c>
    </row>
    <row r="1879" spans="1:8" x14ac:dyDescent="0.25">
      <c r="A1879" t="s">
        <v>396</v>
      </c>
      <c r="B1879" t="str">
        <f t="shared" si="58"/>
        <v>PEFO</v>
      </c>
      <c r="C1879">
        <v>1994</v>
      </c>
      <c r="D1879" t="str">
        <f t="shared" si="59"/>
        <v>PEFO:1994</v>
      </c>
      <c r="E1879">
        <v>90</v>
      </c>
      <c r="F1879">
        <v>28.174084654000001</v>
      </c>
      <c r="G1879">
        <v>3.7359554960999999</v>
      </c>
      <c r="H1879">
        <v>10.284166015</v>
      </c>
    </row>
    <row r="1880" spans="1:8" x14ac:dyDescent="0.25">
      <c r="A1880" t="s">
        <v>396</v>
      </c>
      <c r="B1880" t="str">
        <f t="shared" si="58"/>
        <v>PEFO</v>
      </c>
      <c r="C1880">
        <v>1995</v>
      </c>
      <c r="D1880" t="str">
        <f t="shared" si="59"/>
        <v>PEFO:1995</v>
      </c>
      <c r="E1880">
        <v>90</v>
      </c>
      <c r="F1880">
        <v>30.2459585</v>
      </c>
      <c r="G1880">
        <v>3.6668439414999998</v>
      </c>
      <c r="H1880">
        <v>10.784627769</v>
      </c>
    </row>
    <row r="1881" spans="1:8" x14ac:dyDescent="0.25">
      <c r="A1881" t="s">
        <v>396</v>
      </c>
      <c r="B1881" t="str">
        <f t="shared" si="58"/>
        <v>PEFO</v>
      </c>
      <c r="C1881">
        <v>1996</v>
      </c>
      <c r="D1881" t="str">
        <f t="shared" si="59"/>
        <v>PEFO:1996</v>
      </c>
      <c r="E1881">
        <v>90</v>
      </c>
      <c r="F1881">
        <v>27.949751536000001</v>
      </c>
      <c r="G1881">
        <v>3.8584799313000002</v>
      </c>
      <c r="H1881">
        <v>10.201479229</v>
      </c>
    </row>
    <row r="1882" spans="1:8" x14ac:dyDescent="0.25">
      <c r="A1882" t="s">
        <v>396</v>
      </c>
      <c r="B1882" t="str">
        <f t="shared" si="58"/>
        <v>PEFO</v>
      </c>
      <c r="C1882">
        <v>1997</v>
      </c>
      <c r="D1882" t="str">
        <f t="shared" si="59"/>
        <v>PEFO:1997</v>
      </c>
      <c r="E1882">
        <v>90</v>
      </c>
      <c r="F1882">
        <v>29.156980656999998</v>
      </c>
      <c r="G1882">
        <v>3.3987326611999999</v>
      </c>
      <c r="H1882">
        <v>10.510521097</v>
      </c>
    </row>
    <row r="1883" spans="1:8" x14ac:dyDescent="0.25">
      <c r="A1883" t="s">
        <v>396</v>
      </c>
      <c r="B1883" t="str">
        <f t="shared" si="58"/>
        <v>PEFO</v>
      </c>
      <c r="C1883">
        <v>1998</v>
      </c>
      <c r="D1883" t="str">
        <f t="shared" si="59"/>
        <v>PEFO:1998</v>
      </c>
      <c r="E1883">
        <v>90</v>
      </c>
      <c r="F1883">
        <v>33.227995817999997</v>
      </c>
      <c r="G1883">
        <v>3.8872952677999999</v>
      </c>
      <c r="H1883">
        <v>11.846826813</v>
      </c>
    </row>
    <row r="1884" spans="1:8" x14ac:dyDescent="0.25">
      <c r="A1884" t="s">
        <v>396</v>
      </c>
      <c r="B1884" t="str">
        <f t="shared" si="58"/>
        <v>PEFO</v>
      </c>
      <c r="C1884">
        <v>1999</v>
      </c>
      <c r="D1884" t="str">
        <f t="shared" si="59"/>
        <v>PEFO:1999</v>
      </c>
      <c r="E1884">
        <v>90</v>
      </c>
      <c r="F1884">
        <v>25.286385514999999</v>
      </c>
      <c r="G1884">
        <v>3.2146537992000002</v>
      </c>
      <c r="H1884">
        <v>9.1921986823000008</v>
      </c>
    </row>
    <row r="1885" spans="1:8" x14ac:dyDescent="0.25">
      <c r="A1885" t="s">
        <v>396</v>
      </c>
      <c r="B1885" t="str">
        <f t="shared" si="58"/>
        <v>PEFO</v>
      </c>
      <c r="C1885">
        <v>2000</v>
      </c>
      <c r="D1885" t="str">
        <f t="shared" si="59"/>
        <v>PEFO:2000</v>
      </c>
      <c r="E1885">
        <v>90</v>
      </c>
      <c r="F1885">
        <v>26.531837103000001</v>
      </c>
      <c r="G1885">
        <v>3.3993674165000001</v>
      </c>
      <c r="H1885">
        <v>9.6231690916999995</v>
      </c>
    </row>
    <row r="1886" spans="1:8" x14ac:dyDescent="0.25">
      <c r="A1886" t="s">
        <v>396</v>
      </c>
      <c r="B1886" t="str">
        <f t="shared" si="58"/>
        <v>PEFO</v>
      </c>
      <c r="C1886">
        <v>2001</v>
      </c>
      <c r="D1886" t="str">
        <f t="shared" si="59"/>
        <v>PEFO:2001</v>
      </c>
      <c r="E1886">
        <v>90</v>
      </c>
      <c r="F1886">
        <v>27.367153084000002</v>
      </c>
      <c r="G1886">
        <v>4.0247464409999996</v>
      </c>
      <c r="H1886">
        <v>9.8696048794000006</v>
      </c>
    </row>
    <row r="1887" spans="1:8" x14ac:dyDescent="0.25">
      <c r="A1887" t="s">
        <v>396</v>
      </c>
      <c r="B1887" t="str">
        <f t="shared" si="58"/>
        <v>PEFO</v>
      </c>
      <c r="C1887">
        <v>2002</v>
      </c>
      <c r="D1887" t="str">
        <f t="shared" si="59"/>
        <v>PEFO:2002</v>
      </c>
      <c r="E1887">
        <v>90</v>
      </c>
      <c r="F1887">
        <v>27.854046299</v>
      </c>
      <c r="G1887">
        <v>3.9048332075999999</v>
      </c>
      <c r="H1887">
        <v>10.070000265999999</v>
      </c>
    </row>
    <row r="1888" spans="1:8" x14ac:dyDescent="0.25">
      <c r="A1888" t="s">
        <v>396</v>
      </c>
      <c r="B1888" t="str">
        <f t="shared" si="58"/>
        <v>PEFO</v>
      </c>
      <c r="C1888">
        <v>2003</v>
      </c>
      <c r="D1888" t="str">
        <f t="shared" si="59"/>
        <v>PEFO:2003</v>
      </c>
      <c r="E1888">
        <v>90</v>
      </c>
      <c r="F1888">
        <v>28.499168856000001</v>
      </c>
      <c r="G1888">
        <v>3.8324313749000001</v>
      </c>
      <c r="H1888">
        <v>10.326588189000001</v>
      </c>
    </row>
    <row r="1889" spans="1:8" x14ac:dyDescent="0.25">
      <c r="A1889" t="s">
        <v>396</v>
      </c>
      <c r="B1889" t="str">
        <f t="shared" si="58"/>
        <v>PEFO</v>
      </c>
      <c r="C1889">
        <v>2004</v>
      </c>
      <c r="D1889" t="str">
        <f t="shared" si="59"/>
        <v>PEFO:2004</v>
      </c>
      <c r="E1889">
        <v>90</v>
      </c>
      <c r="F1889">
        <v>25.358272578000001</v>
      </c>
      <c r="G1889">
        <v>3.4202741739999998</v>
      </c>
      <c r="H1889">
        <v>9.1963846911000005</v>
      </c>
    </row>
    <row r="1890" spans="1:8" x14ac:dyDescent="0.25">
      <c r="A1890" t="s">
        <v>396</v>
      </c>
      <c r="B1890" t="str">
        <f t="shared" si="58"/>
        <v>PEFO</v>
      </c>
      <c r="C1890">
        <v>2005</v>
      </c>
      <c r="D1890" t="str">
        <f t="shared" si="59"/>
        <v>PEFO:2005</v>
      </c>
      <c r="E1890">
        <v>90</v>
      </c>
      <c r="F1890">
        <v>28.504806107</v>
      </c>
      <c r="G1890">
        <v>3.7992348194000001</v>
      </c>
      <c r="H1890">
        <v>10.240723625999999</v>
      </c>
    </row>
    <row r="1891" spans="1:8" x14ac:dyDescent="0.25">
      <c r="A1891" t="s">
        <v>396</v>
      </c>
      <c r="B1891" t="str">
        <f t="shared" si="58"/>
        <v>PEFO</v>
      </c>
      <c r="C1891">
        <v>2006</v>
      </c>
      <c r="D1891" t="str">
        <f t="shared" si="59"/>
        <v>PEFO:2006</v>
      </c>
      <c r="E1891">
        <v>90</v>
      </c>
      <c r="F1891">
        <v>26.260413805999999</v>
      </c>
      <c r="G1891">
        <v>3.8252789827</v>
      </c>
      <c r="H1891">
        <v>9.5996603890000003</v>
      </c>
    </row>
    <row r="1892" spans="1:8" x14ac:dyDescent="0.25">
      <c r="A1892" t="s">
        <v>396</v>
      </c>
      <c r="B1892" t="str">
        <f t="shared" si="58"/>
        <v>PEFO</v>
      </c>
      <c r="C1892">
        <v>2007</v>
      </c>
      <c r="D1892" t="str">
        <f t="shared" si="59"/>
        <v>PEFO:2007</v>
      </c>
      <c r="E1892">
        <v>90</v>
      </c>
      <c r="F1892">
        <v>30.121907970999999</v>
      </c>
      <c r="G1892">
        <v>4.3241965824999999</v>
      </c>
      <c r="H1892">
        <v>10.918380314</v>
      </c>
    </row>
    <row r="1893" spans="1:8" x14ac:dyDescent="0.25">
      <c r="A1893" t="s">
        <v>396</v>
      </c>
      <c r="B1893" t="str">
        <f t="shared" si="58"/>
        <v>PEFO</v>
      </c>
      <c r="C1893">
        <v>2008</v>
      </c>
      <c r="D1893" t="str">
        <f t="shared" si="59"/>
        <v>PEFO:2008</v>
      </c>
      <c r="E1893">
        <v>90</v>
      </c>
      <c r="F1893">
        <v>26.241317665</v>
      </c>
      <c r="G1893">
        <v>4.0142378822999998</v>
      </c>
      <c r="H1893">
        <v>9.5481834209999992</v>
      </c>
    </row>
    <row r="1894" spans="1:8" x14ac:dyDescent="0.25">
      <c r="A1894" t="s">
        <v>396</v>
      </c>
      <c r="B1894" t="str">
        <f t="shared" si="58"/>
        <v>PEFO</v>
      </c>
      <c r="C1894">
        <v>2009</v>
      </c>
      <c r="D1894" t="str">
        <f t="shared" si="59"/>
        <v>PEFO:2009</v>
      </c>
      <c r="E1894">
        <v>90</v>
      </c>
      <c r="F1894">
        <v>24.664145954999999</v>
      </c>
      <c r="G1894">
        <v>3.8977275230999999</v>
      </c>
      <c r="H1894">
        <v>8.9248347978000009</v>
      </c>
    </row>
    <row r="1895" spans="1:8" x14ac:dyDescent="0.25">
      <c r="A1895" t="s">
        <v>396</v>
      </c>
      <c r="B1895" t="str">
        <f t="shared" si="58"/>
        <v>PEFO</v>
      </c>
      <c r="C1895">
        <v>2010</v>
      </c>
      <c r="D1895" t="str">
        <f t="shared" si="59"/>
        <v>PEFO:2010</v>
      </c>
      <c r="E1895">
        <v>90</v>
      </c>
      <c r="F1895">
        <v>25.219400060000002</v>
      </c>
      <c r="G1895">
        <v>3.9675401065</v>
      </c>
      <c r="H1895">
        <v>9.1521757391000005</v>
      </c>
    </row>
    <row r="1896" spans="1:8" x14ac:dyDescent="0.25">
      <c r="A1896" t="s">
        <v>396</v>
      </c>
      <c r="B1896" t="str">
        <f t="shared" si="58"/>
        <v>PEFO</v>
      </c>
      <c r="C1896">
        <v>2011</v>
      </c>
      <c r="D1896" t="str">
        <f t="shared" si="59"/>
        <v>PEFO:2011</v>
      </c>
      <c r="E1896">
        <v>90</v>
      </c>
      <c r="F1896">
        <v>27.629737226</v>
      </c>
      <c r="G1896">
        <v>4.4633745008999997</v>
      </c>
      <c r="H1896">
        <v>9.9966447849000009</v>
      </c>
    </row>
    <row r="1897" spans="1:8" x14ac:dyDescent="0.25">
      <c r="A1897" t="s">
        <v>396</v>
      </c>
      <c r="B1897" t="str">
        <f t="shared" si="58"/>
        <v>PEFO</v>
      </c>
      <c r="C1897">
        <v>2012</v>
      </c>
      <c r="D1897" t="str">
        <f t="shared" si="59"/>
        <v>PEFO:2012</v>
      </c>
      <c r="E1897">
        <v>90</v>
      </c>
      <c r="F1897">
        <v>26.146058832000001</v>
      </c>
      <c r="G1897">
        <v>4.2940112954999998</v>
      </c>
      <c r="H1897">
        <v>9.5564319955000006</v>
      </c>
    </row>
    <row r="1898" spans="1:8" x14ac:dyDescent="0.25">
      <c r="A1898" t="s">
        <v>396</v>
      </c>
      <c r="B1898" t="str">
        <f t="shared" si="58"/>
        <v>PEFO</v>
      </c>
      <c r="C1898">
        <v>2013</v>
      </c>
      <c r="D1898" t="str">
        <f t="shared" si="59"/>
        <v>PEFO:2013</v>
      </c>
      <c r="E1898">
        <v>90</v>
      </c>
      <c r="F1898">
        <v>22.895215184000001</v>
      </c>
      <c r="G1898">
        <v>4.0630668622000004</v>
      </c>
      <c r="H1898">
        <v>8.2156751898000007</v>
      </c>
    </row>
    <row r="1899" spans="1:8" x14ac:dyDescent="0.25">
      <c r="A1899" t="s">
        <v>396</v>
      </c>
      <c r="B1899" t="str">
        <f t="shared" si="58"/>
        <v>PEFO</v>
      </c>
      <c r="C1899">
        <v>2014</v>
      </c>
      <c r="D1899" t="str">
        <f t="shared" si="59"/>
        <v>PEFO:2014</v>
      </c>
      <c r="E1899">
        <v>90</v>
      </c>
      <c r="F1899">
        <v>22.984781730000002</v>
      </c>
      <c r="G1899">
        <v>4.2726946268999999</v>
      </c>
      <c r="H1899">
        <v>8.1487417688000008</v>
      </c>
    </row>
    <row r="1900" spans="1:8" x14ac:dyDescent="0.25">
      <c r="A1900" t="s">
        <v>396</v>
      </c>
      <c r="B1900" t="str">
        <f t="shared" si="58"/>
        <v>PEFO</v>
      </c>
      <c r="C1900">
        <v>2015</v>
      </c>
      <c r="D1900" t="str">
        <f t="shared" si="59"/>
        <v>PEFO:2015</v>
      </c>
      <c r="E1900">
        <v>90</v>
      </c>
      <c r="F1900">
        <v>22.623156774000002</v>
      </c>
      <c r="G1900">
        <v>4.2623133527999997</v>
      </c>
      <c r="H1900">
        <v>8.1002402858</v>
      </c>
    </row>
    <row r="1901" spans="1:8" x14ac:dyDescent="0.25">
      <c r="A1901" t="s">
        <v>396</v>
      </c>
      <c r="B1901" t="str">
        <f t="shared" si="58"/>
        <v>PEFO</v>
      </c>
      <c r="C1901">
        <v>2016</v>
      </c>
      <c r="D1901" t="str">
        <f t="shared" si="59"/>
        <v>PEFO:2016</v>
      </c>
      <c r="E1901">
        <v>90</v>
      </c>
      <c r="F1901">
        <v>23.444415328000002</v>
      </c>
      <c r="G1901">
        <v>4.6241815051000001</v>
      </c>
      <c r="H1901">
        <v>8.4504036422999995</v>
      </c>
    </row>
    <row r="1902" spans="1:8" x14ac:dyDescent="0.25">
      <c r="A1902" t="s">
        <v>396</v>
      </c>
      <c r="B1902" t="str">
        <f t="shared" si="58"/>
        <v>PEFO</v>
      </c>
      <c r="C1902">
        <v>2017</v>
      </c>
      <c r="D1902" t="str">
        <f t="shared" si="59"/>
        <v>PEFO:2017</v>
      </c>
      <c r="E1902">
        <v>90</v>
      </c>
      <c r="F1902">
        <v>23.360125989</v>
      </c>
      <c r="G1902">
        <v>4.1980411367999997</v>
      </c>
      <c r="H1902">
        <v>8.3783106532999998</v>
      </c>
    </row>
    <row r="1903" spans="1:8" x14ac:dyDescent="0.25">
      <c r="A1903" t="s">
        <v>397</v>
      </c>
      <c r="B1903" t="str">
        <f t="shared" si="58"/>
        <v>PENO</v>
      </c>
      <c r="C1903">
        <v>2006</v>
      </c>
      <c r="D1903" t="str">
        <f t="shared" si="59"/>
        <v>PENO:2006</v>
      </c>
      <c r="E1903">
        <v>90</v>
      </c>
      <c r="F1903">
        <v>95.027046925999997</v>
      </c>
      <c r="G1903">
        <v>11.220061210000001</v>
      </c>
      <c r="H1903">
        <v>21.877877516000002</v>
      </c>
    </row>
    <row r="1904" spans="1:8" x14ac:dyDescent="0.25">
      <c r="A1904" t="s">
        <v>397</v>
      </c>
      <c r="B1904" t="str">
        <f t="shared" si="58"/>
        <v>PENO</v>
      </c>
      <c r="C1904">
        <v>2007</v>
      </c>
      <c r="D1904" t="str">
        <f t="shared" si="59"/>
        <v>PENO:2007</v>
      </c>
      <c r="E1904">
        <v>90</v>
      </c>
      <c r="F1904">
        <v>81.011895030999995</v>
      </c>
      <c r="G1904">
        <v>10.645850234999999</v>
      </c>
      <c r="H1904">
        <v>20.411500496999999</v>
      </c>
    </row>
    <row r="1905" spans="1:8" x14ac:dyDescent="0.25">
      <c r="A1905" t="s">
        <v>397</v>
      </c>
      <c r="B1905" t="str">
        <f t="shared" si="58"/>
        <v>PENO</v>
      </c>
      <c r="C1905">
        <v>2008</v>
      </c>
      <c r="D1905" t="str">
        <f t="shared" si="59"/>
        <v>PENO:2008</v>
      </c>
      <c r="E1905">
        <v>90</v>
      </c>
      <c r="F1905">
        <v>72.778152567999996</v>
      </c>
      <c r="G1905">
        <v>9.6207551518999992</v>
      </c>
      <c r="H1905">
        <v>19.229337226999998</v>
      </c>
    </row>
    <row r="1906" spans="1:8" x14ac:dyDescent="0.25">
      <c r="A1906" t="s">
        <v>397</v>
      </c>
      <c r="B1906" t="str">
        <f t="shared" si="58"/>
        <v>PENO</v>
      </c>
      <c r="C1906">
        <v>2009</v>
      </c>
      <c r="D1906" t="str">
        <f t="shared" si="59"/>
        <v>PENO:2009</v>
      </c>
      <c r="E1906">
        <v>90</v>
      </c>
      <c r="F1906">
        <v>74.263103951999994</v>
      </c>
      <c r="G1906">
        <v>10.197401384000001</v>
      </c>
      <c r="H1906">
        <v>19.245283825000001</v>
      </c>
    </row>
    <row r="1907" spans="1:8" x14ac:dyDescent="0.25">
      <c r="A1907" t="s">
        <v>397</v>
      </c>
      <c r="B1907" t="str">
        <f t="shared" si="58"/>
        <v>PENO</v>
      </c>
      <c r="C1907">
        <v>2010</v>
      </c>
      <c r="D1907" t="str">
        <f t="shared" si="59"/>
        <v>PENO:2010</v>
      </c>
      <c r="E1907">
        <v>90</v>
      </c>
      <c r="F1907">
        <v>64.291016885999994</v>
      </c>
      <c r="G1907">
        <v>10.623816438</v>
      </c>
      <c r="H1907">
        <v>17.758630127</v>
      </c>
    </row>
    <row r="1908" spans="1:8" x14ac:dyDescent="0.25">
      <c r="A1908" t="s">
        <v>397</v>
      </c>
      <c r="B1908" t="str">
        <f t="shared" si="58"/>
        <v>PENO</v>
      </c>
      <c r="C1908">
        <v>2011</v>
      </c>
      <c r="D1908" t="str">
        <f t="shared" si="59"/>
        <v>PENO:2011</v>
      </c>
      <c r="E1908">
        <v>90</v>
      </c>
      <c r="F1908">
        <v>64.149313754999994</v>
      </c>
      <c r="G1908">
        <v>10.257971262</v>
      </c>
      <c r="H1908">
        <v>18.184832280999998</v>
      </c>
    </row>
    <row r="1909" spans="1:8" x14ac:dyDescent="0.25">
      <c r="A1909" t="s">
        <v>397</v>
      </c>
      <c r="B1909" t="str">
        <f t="shared" si="58"/>
        <v>PENO</v>
      </c>
      <c r="C1909">
        <v>2012</v>
      </c>
      <c r="D1909" t="str">
        <f t="shared" si="59"/>
        <v>PENO:2012</v>
      </c>
      <c r="E1909">
        <v>90</v>
      </c>
      <c r="F1909">
        <v>52.894056534999997</v>
      </c>
      <c r="G1909">
        <v>9.4562616936000001</v>
      </c>
      <c r="H1909">
        <v>16.348091186000001</v>
      </c>
    </row>
    <row r="1910" spans="1:8" x14ac:dyDescent="0.25">
      <c r="A1910" t="s">
        <v>397</v>
      </c>
      <c r="B1910" t="str">
        <f t="shared" si="58"/>
        <v>PENO</v>
      </c>
      <c r="C1910">
        <v>2013</v>
      </c>
      <c r="D1910" t="str">
        <f t="shared" si="59"/>
        <v>PENO:2013</v>
      </c>
      <c r="E1910">
        <v>90</v>
      </c>
      <c r="F1910">
        <v>53.229117185</v>
      </c>
      <c r="G1910">
        <v>9.8271896841000004</v>
      </c>
      <c r="H1910">
        <v>16.199671950999999</v>
      </c>
    </row>
    <row r="1911" spans="1:8" x14ac:dyDescent="0.25">
      <c r="A1911" t="s">
        <v>397</v>
      </c>
      <c r="B1911" t="str">
        <f t="shared" si="58"/>
        <v>PENO</v>
      </c>
      <c r="C1911">
        <v>2014</v>
      </c>
      <c r="D1911" t="str">
        <f t="shared" si="59"/>
        <v>PENO:2014</v>
      </c>
      <c r="E1911">
        <v>90</v>
      </c>
      <c r="F1911">
        <v>51.818888368000003</v>
      </c>
      <c r="G1911">
        <v>9.8176763833000003</v>
      </c>
      <c r="H1911">
        <v>15.967727082</v>
      </c>
    </row>
    <row r="1912" spans="1:8" x14ac:dyDescent="0.25">
      <c r="A1912" t="s">
        <v>397</v>
      </c>
      <c r="B1912" t="str">
        <f t="shared" si="58"/>
        <v>PENO</v>
      </c>
      <c r="C1912">
        <v>2015</v>
      </c>
      <c r="D1912" t="str">
        <f t="shared" si="59"/>
        <v>PENO:2015</v>
      </c>
      <c r="E1912">
        <v>90</v>
      </c>
      <c r="F1912">
        <v>61.077647487999997</v>
      </c>
      <c r="G1912">
        <v>10.871890176999999</v>
      </c>
      <c r="H1912">
        <v>17.731445928999999</v>
      </c>
    </row>
    <row r="1913" spans="1:8" x14ac:dyDescent="0.25">
      <c r="A1913" t="s">
        <v>397</v>
      </c>
      <c r="B1913" t="str">
        <f t="shared" si="58"/>
        <v>PENO</v>
      </c>
      <c r="C1913">
        <v>2016</v>
      </c>
      <c r="D1913" t="str">
        <f t="shared" si="59"/>
        <v>PENO:2016</v>
      </c>
      <c r="E1913">
        <v>90</v>
      </c>
      <c r="F1913">
        <v>49.411663050000001</v>
      </c>
      <c r="G1913">
        <v>10.432557313</v>
      </c>
      <c r="H1913">
        <v>15.218513112</v>
      </c>
    </row>
    <row r="1914" spans="1:8" x14ac:dyDescent="0.25">
      <c r="A1914" t="s">
        <v>397</v>
      </c>
      <c r="B1914" t="str">
        <f t="shared" si="58"/>
        <v>PENO</v>
      </c>
      <c r="C1914">
        <v>2017</v>
      </c>
      <c r="D1914" t="str">
        <f t="shared" si="59"/>
        <v>PENO:2017</v>
      </c>
      <c r="E1914">
        <v>90</v>
      </c>
      <c r="F1914">
        <v>44.264348341000002</v>
      </c>
      <c r="G1914">
        <v>9.8386273239000008</v>
      </c>
      <c r="H1914">
        <v>14.55262147</v>
      </c>
    </row>
    <row r="1915" spans="1:8" x14ac:dyDescent="0.25">
      <c r="A1915" t="s">
        <v>398</v>
      </c>
      <c r="B1915" t="str">
        <f t="shared" si="58"/>
        <v>PHOE</v>
      </c>
      <c r="C1915">
        <v>2002</v>
      </c>
      <c r="D1915" t="str">
        <f t="shared" si="59"/>
        <v>PHOE:2002</v>
      </c>
      <c r="E1915">
        <v>90</v>
      </c>
      <c r="F1915">
        <v>89.585032165000001</v>
      </c>
      <c r="G1915">
        <v>5.5000924949999996</v>
      </c>
      <c r="H1915">
        <v>21.316791011999999</v>
      </c>
    </row>
    <row r="1916" spans="1:8" x14ac:dyDescent="0.25">
      <c r="A1916" t="s">
        <v>398</v>
      </c>
      <c r="B1916" t="str">
        <f t="shared" si="58"/>
        <v>PHOE</v>
      </c>
      <c r="C1916">
        <v>2003</v>
      </c>
      <c r="D1916" t="str">
        <f t="shared" si="59"/>
        <v>PHOE:2003</v>
      </c>
      <c r="E1916">
        <v>90</v>
      </c>
      <c r="F1916">
        <v>86.108807229000007</v>
      </c>
      <c r="G1916">
        <v>5.3379278299999999</v>
      </c>
      <c r="H1916">
        <v>21.290424702999999</v>
      </c>
    </row>
    <row r="1917" spans="1:8" x14ac:dyDescent="0.25">
      <c r="A1917" t="s">
        <v>398</v>
      </c>
      <c r="B1917" t="str">
        <f t="shared" si="58"/>
        <v>PHOE</v>
      </c>
      <c r="C1917">
        <v>2004</v>
      </c>
      <c r="D1917" t="str">
        <f t="shared" si="59"/>
        <v>PHOE:2004</v>
      </c>
      <c r="E1917">
        <v>90</v>
      </c>
      <c r="F1917">
        <v>80.004041340000001</v>
      </c>
      <c r="G1917">
        <v>5.9836927523999996</v>
      </c>
      <c r="H1917">
        <v>20.669714656</v>
      </c>
    </row>
    <row r="1918" spans="1:8" x14ac:dyDescent="0.25">
      <c r="A1918" t="s">
        <v>398</v>
      </c>
      <c r="B1918" t="str">
        <f t="shared" si="58"/>
        <v>PHOE</v>
      </c>
      <c r="C1918">
        <v>2005</v>
      </c>
      <c r="D1918" t="str">
        <f t="shared" si="59"/>
        <v>PHOE:2005</v>
      </c>
      <c r="E1918">
        <v>90</v>
      </c>
      <c r="F1918">
        <v>86.020116453</v>
      </c>
      <c r="G1918">
        <v>5.7572981137000001</v>
      </c>
      <c r="H1918">
        <v>21.390680977999999</v>
      </c>
    </row>
    <row r="1919" spans="1:8" x14ac:dyDescent="0.25">
      <c r="A1919" t="s">
        <v>398</v>
      </c>
      <c r="B1919" t="str">
        <f t="shared" si="58"/>
        <v>PHOE</v>
      </c>
      <c r="C1919">
        <v>2008</v>
      </c>
      <c r="D1919" t="str">
        <f t="shared" si="59"/>
        <v>PHOE:2008</v>
      </c>
      <c r="E1919">
        <v>90</v>
      </c>
      <c r="F1919">
        <v>85.485060774000004</v>
      </c>
      <c r="G1919">
        <v>6.4080833130999997</v>
      </c>
      <c r="H1919">
        <v>21.186112053999999</v>
      </c>
    </row>
    <row r="1920" spans="1:8" x14ac:dyDescent="0.25">
      <c r="A1920" t="s">
        <v>398</v>
      </c>
      <c r="B1920" t="str">
        <f t="shared" si="58"/>
        <v>PHOE</v>
      </c>
      <c r="C1920">
        <v>2009</v>
      </c>
      <c r="D1920" t="str">
        <f t="shared" si="59"/>
        <v>PHOE:2009</v>
      </c>
      <c r="E1920">
        <v>90</v>
      </c>
      <c r="F1920">
        <v>74.301183167999994</v>
      </c>
      <c r="G1920">
        <v>6.2581166399999999</v>
      </c>
      <c r="H1920">
        <v>19.853468017000001</v>
      </c>
    </row>
    <row r="1921" spans="1:8" x14ac:dyDescent="0.25">
      <c r="A1921" t="s">
        <v>398</v>
      </c>
      <c r="B1921" t="str">
        <f t="shared" si="58"/>
        <v>PHOE</v>
      </c>
      <c r="C1921">
        <v>2011</v>
      </c>
      <c r="D1921" t="str">
        <f t="shared" si="59"/>
        <v>PHOE:2011</v>
      </c>
      <c r="E1921">
        <v>90</v>
      </c>
      <c r="F1921">
        <v>77.453656461999998</v>
      </c>
      <c r="G1921">
        <v>6.1750775417000003</v>
      </c>
      <c r="H1921">
        <v>20.103737221999999</v>
      </c>
    </row>
    <row r="1922" spans="1:8" x14ac:dyDescent="0.25">
      <c r="A1922" t="s">
        <v>398</v>
      </c>
      <c r="B1922" t="str">
        <f t="shared" ref="B1922:B1985" si="60">LEFT(A1922,4)</f>
        <v>PHOE</v>
      </c>
      <c r="C1922">
        <v>2012</v>
      </c>
      <c r="D1922" t="str">
        <f t="shared" ref="D1922:D1985" si="61">CONCATENATE(B1922,":",C1922)</f>
        <v>PHOE:2012</v>
      </c>
      <c r="E1922">
        <v>90</v>
      </c>
      <c r="F1922">
        <v>76.951097902000001</v>
      </c>
      <c r="G1922">
        <v>6.7236010096000003</v>
      </c>
      <c r="H1922">
        <v>20.296167552</v>
      </c>
    </row>
    <row r="1923" spans="1:8" x14ac:dyDescent="0.25">
      <c r="A1923" t="s">
        <v>398</v>
      </c>
      <c r="B1923" t="str">
        <f t="shared" si="60"/>
        <v>PHOE</v>
      </c>
      <c r="C1923">
        <v>2013</v>
      </c>
      <c r="D1923" t="str">
        <f t="shared" si="61"/>
        <v>PHOE:2013</v>
      </c>
      <c r="E1923">
        <v>90</v>
      </c>
      <c r="F1923">
        <v>73.436333026</v>
      </c>
      <c r="G1923">
        <v>6.6078886820999996</v>
      </c>
      <c r="H1923">
        <v>19.748038879999999</v>
      </c>
    </row>
    <row r="1924" spans="1:8" x14ac:dyDescent="0.25">
      <c r="A1924" t="s">
        <v>398</v>
      </c>
      <c r="B1924" t="str">
        <f t="shared" si="60"/>
        <v>PHOE</v>
      </c>
      <c r="C1924">
        <v>2014</v>
      </c>
      <c r="D1924" t="str">
        <f t="shared" si="61"/>
        <v>PHOE:2014</v>
      </c>
      <c r="E1924">
        <v>90</v>
      </c>
      <c r="F1924">
        <v>79.375973974000004</v>
      </c>
      <c r="G1924">
        <v>6.8678176228999996</v>
      </c>
      <c r="H1924">
        <v>20.369459290000002</v>
      </c>
    </row>
    <row r="1925" spans="1:8" x14ac:dyDescent="0.25">
      <c r="A1925" t="s">
        <v>398</v>
      </c>
      <c r="B1925" t="str">
        <f t="shared" si="60"/>
        <v>PHOE</v>
      </c>
      <c r="C1925">
        <v>2015</v>
      </c>
      <c r="D1925" t="str">
        <f t="shared" si="61"/>
        <v>PHOE:2015</v>
      </c>
      <c r="E1925">
        <v>90</v>
      </c>
      <c r="F1925">
        <v>71.662369153</v>
      </c>
      <c r="G1925">
        <v>6.4025094861999996</v>
      </c>
      <c r="H1925">
        <v>19.473887561000002</v>
      </c>
    </row>
    <row r="1926" spans="1:8" x14ac:dyDescent="0.25">
      <c r="A1926" t="s">
        <v>398</v>
      </c>
      <c r="B1926" t="str">
        <f t="shared" si="60"/>
        <v>PHOE</v>
      </c>
      <c r="C1926">
        <v>2016</v>
      </c>
      <c r="D1926" t="str">
        <f t="shared" si="61"/>
        <v>PHOE:2016</v>
      </c>
      <c r="E1926">
        <v>90</v>
      </c>
      <c r="F1926">
        <v>77.155639266999998</v>
      </c>
      <c r="G1926">
        <v>6.5693398769</v>
      </c>
      <c r="H1926">
        <v>20.170319465999999</v>
      </c>
    </row>
    <row r="1927" spans="1:8" x14ac:dyDescent="0.25">
      <c r="A1927" t="s">
        <v>398</v>
      </c>
      <c r="B1927" t="str">
        <f t="shared" si="60"/>
        <v>PHOE</v>
      </c>
      <c r="C1927">
        <v>2017</v>
      </c>
      <c r="D1927" t="str">
        <f t="shared" si="61"/>
        <v>PHOE:2017</v>
      </c>
      <c r="E1927">
        <v>90</v>
      </c>
      <c r="F1927">
        <v>78.368887692000001</v>
      </c>
      <c r="G1927">
        <v>6.2655745700000001</v>
      </c>
      <c r="H1927">
        <v>20.440841995</v>
      </c>
    </row>
    <row r="1928" spans="1:8" x14ac:dyDescent="0.25">
      <c r="A1928" t="s">
        <v>399</v>
      </c>
      <c r="B1928" t="str">
        <f t="shared" si="60"/>
        <v>PINN</v>
      </c>
      <c r="C1928">
        <v>1989</v>
      </c>
      <c r="D1928" t="str">
        <f t="shared" si="61"/>
        <v>PINN:1989</v>
      </c>
      <c r="E1928">
        <v>90</v>
      </c>
      <c r="F1928">
        <v>70.766569885999999</v>
      </c>
      <c r="G1928">
        <v>6.2774433299999997</v>
      </c>
      <c r="H1928">
        <v>19.103006486999998</v>
      </c>
    </row>
    <row r="1929" spans="1:8" x14ac:dyDescent="0.25">
      <c r="A1929" t="s">
        <v>399</v>
      </c>
      <c r="B1929" t="str">
        <f t="shared" si="60"/>
        <v>PINN</v>
      </c>
      <c r="C1929">
        <v>1990</v>
      </c>
      <c r="D1929" t="str">
        <f t="shared" si="61"/>
        <v>PINN:1990</v>
      </c>
      <c r="E1929">
        <v>90</v>
      </c>
      <c r="F1929">
        <v>68.135136879000001</v>
      </c>
      <c r="G1929">
        <v>6.2861343683999999</v>
      </c>
      <c r="H1929">
        <v>18.829289773999999</v>
      </c>
    </row>
    <row r="1930" spans="1:8" x14ac:dyDescent="0.25">
      <c r="A1930" t="s">
        <v>399</v>
      </c>
      <c r="B1930" t="str">
        <f t="shared" si="60"/>
        <v>PINN</v>
      </c>
      <c r="C1930">
        <v>1991</v>
      </c>
      <c r="D1930" t="str">
        <f t="shared" si="61"/>
        <v>PINN:1991</v>
      </c>
      <c r="E1930">
        <v>90</v>
      </c>
      <c r="F1930">
        <v>65.240445675999993</v>
      </c>
      <c r="G1930">
        <v>6.0543539617000004</v>
      </c>
      <c r="H1930">
        <v>18.273023063</v>
      </c>
    </row>
    <row r="1931" spans="1:8" x14ac:dyDescent="0.25">
      <c r="A1931" t="s">
        <v>399</v>
      </c>
      <c r="B1931" t="str">
        <f t="shared" si="60"/>
        <v>PINN</v>
      </c>
      <c r="C1931">
        <v>1992</v>
      </c>
      <c r="D1931" t="str">
        <f t="shared" si="61"/>
        <v>PINN:1992</v>
      </c>
      <c r="E1931">
        <v>90</v>
      </c>
      <c r="F1931">
        <v>69.428987999</v>
      </c>
      <c r="G1931">
        <v>6.7225015012</v>
      </c>
      <c r="H1931">
        <v>19.010070688999999</v>
      </c>
    </row>
    <row r="1932" spans="1:8" x14ac:dyDescent="0.25">
      <c r="A1932" t="s">
        <v>399</v>
      </c>
      <c r="B1932" t="str">
        <f t="shared" si="60"/>
        <v>PINN</v>
      </c>
      <c r="C1932">
        <v>1993</v>
      </c>
      <c r="D1932" t="str">
        <f t="shared" si="61"/>
        <v>PINN:1993</v>
      </c>
      <c r="E1932">
        <v>90</v>
      </c>
      <c r="F1932">
        <v>63.426745584999999</v>
      </c>
      <c r="G1932">
        <v>6.1633312919999996</v>
      </c>
      <c r="H1932">
        <v>17.722269025999999</v>
      </c>
    </row>
    <row r="1933" spans="1:8" x14ac:dyDescent="0.25">
      <c r="A1933" t="s">
        <v>399</v>
      </c>
      <c r="B1933" t="str">
        <f t="shared" si="60"/>
        <v>PINN</v>
      </c>
      <c r="C1933">
        <v>1994</v>
      </c>
      <c r="D1933" t="str">
        <f t="shared" si="61"/>
        <v>PINN:1994</v>
      </c>
      <c r="E1933">
        <v>90</v>
      </c>
      <c r="F1933">
        <v>60.995888716000003</v>
      </c>
      <c r="G1933">
        <v>6.5887265342000001</v>
      </c>
      <c r="H1933">
        <v>17.786960134000001</v>
      </c>
    </row>
    <row r="1934" spans="1:8" x14ac:dyDescent="0.25">
      <c r="A1934" t="s">
        <v>399</v>
      </c>
      <c r="B1934" t="str">
        <f t="shared" si="60"/>
        <v>PINN</v>
      </c>
      <c r="C1934">
        <v>1995</v>
      </c>
      <c r="D1934" t="str">
        <f t="shared" si="61"/>
        <v>PINN:1995</v>
      </c>
      <c r="E1934">
        <v>90</v>
      </c>
      <c r="F1934">
        <v>62.245088412999998</v>
      </c>
      <c r="G1934">
        <v>6.2156213850000004</v>
      </c>
      <c r="H1934">
        <v>17.958573998999999</v>
      </c>
    </row>
    <row r="1935" spans="1:8" x14ac:dyDescent="0.25">
      <c r="A1935" t="s">
        <v>399</v>
      </c>
      <c r="B1935" t="str">
        <f t="shared" si="60"/>
        <v>PINN</v>
      </c>
      <c r="C1935">
        <v>1996</v>
      </c>
      <c r="D1935" t="str">
        <f t="shared" si="61"/>
        <v>PINN:1996</v>
      </c>
      <c r="E1935">
        <v>90</v>
      </c>
      <c r="F1935">
        <v>48.726204432000003</v>
      </c>
      <c r="G1935">
        <v>6.4238527695999998</v>
      </c>
      <c r="H1935">
        <v>15.735339314000001</v>
      </c>
    </row>
    <row r="1936" spans="1:8" x14ac:dyDescent="0.25">
      <c r="A1936" t="s">
        <v>399</v>
      </c>
      <c r="B1936" t="str">
        <f t="shared" si="60"/>
        <v>PINN</v>
      </c>
      <c r="C1936">
        <v>1997</v>
      </c>
      <c r="D1936" t="str">
        <f t="shared" si="61"/>
        <v>PINN:1997</v>
      </c>
      <c r="E1936">
        <v>90</v>
      </c>
      <c r="F1936">
        <v>49.363668584999999</v>
      </c>
      <c r="G1936">
        <v>6.1204308078</v>
      </c>
      <c r="H1936">
        <v>15.834856866999999</v>
      </c>
    </row>
    <row r="1937" spans="1:8" x14ac:dyDescent="0.25">
      <c r="A1937" t="s">
        <v>399</v>
      </c>
      <c r="B1937" t="str">
        <f t="shared" si="60"/>
        <v>PINN</v>
      </c>
      <c r="C1937">
        <v>1999</v>
      </c>
      <c r="D1937" t="str">
        <f t="shared" si="61"/>
        <v>PINN:1999</v>
      </c>
      <c r="E1937">
        <v>90</v>
      </c>
      <c r="F1937">
        <v>58.285757263999997</v>
      </c>
      <c r="G1937">
        <v>6.2274102535000004</v>
      </c>
      <c r="H1937">
        <v>17.227076429</v>
      </c>
    </row>
    <row r="1938" spans="1:8" x14ac:dyDescent="0.25">
      <c r="A1938" t="s">
        <v>399</v>
      </c>
      <c r="B1938" t="str">
        <f t="shared" si="60"/>
        <v>PINN</v>
      </c>
      <c r="C1938">
        <v>2000</v>
      </c>
      <c r="D1938" t="str">
        <f t="shared" si="61"/>
        <v>PINN:2000</v>
      </c>
      <c r="E1938">
        <v>90</v>
      </c>
      <c r="F1938">
        <v>58.994793328999997</v>
      </c>
      <c r="G1938">
        <v>6.0397057286000004</v>
      </c>
      <c r="H1938">
        <v>17.506575225999999</v>
      </c>
    </row>
    <row r="1939" spans="1:8" x14ac:dyDescent="0.25">
      <c r="A1939" t="s">
        <v>399</v>
      </c>
      <c r="B1939" t="str">
        <f t="shared" si="60"/>
        <v>PINN</v>
      </c>
      <c r="C1939">
        <v>2002</v>
      </c>
      <c r="D1939" t="str">
        <f t="shared" si="61"/>
        <v>PINN:2002</v>
      </c>
      <c r="E1939">
        <v>90</v>
      </c>
      <c r="F1939">
        <v>58.677910324999999</v>
      </c>
      <c r="G1939">
        <v>6.117768581</v>
      </c>
      <c r="H1939">
        <v>17.20599799</v>
      </c>
    </row>
    <row r="1940" spans="1:8" x14ac:dyDescent="0.25">
      <c r="A1940" t="s">
        <v>399</v>
      </c>
      <c r="B1940" t="str">
        <f t="shared" si="60"/>
        <v>PINN</v>
      </c>
      <c r="C1940">
        <v>2003</v>
      </c>
      <c r="D1940" t="str">
        <f t="shared" si="61"/>
        <v>PINN:2003</v>
      </c>
      <c r="E1940">
        <v>90</v>
      </c>
      <c r="F1940">
        <v>49.995114526999998</v>
      </c>
      <c r="G1940">
        <v>6.2657575131999996</v>
      </c>
      <c r="H1940">
        <v>15.941034003</v>
      </c>
    </row>
    <row r="1941" spans="1:8" x14ac:dyDescent="0.25">
      <c r="A1941" t="s">
        <v>399</v>
      </c>
      <c r="B1941" t="str">
        <f t="shared" si="60"/>
        <v>PINN</v>
      </c>
      <c r="C1941">
        <v>2004</v>
      </c>
      <c r="D1941" t="str">
        <f t="shared" si="61"/>
        <v>PINN:2004</v>
      </c>
      <c r="E1941">
        <v>90</v>
      </c>
      <c r="F1941">
        <v>60.543272459999997</v>
      </c>
      <c r="G1941">
        <v>6.5712072146000002</v>
      </c>
      <c r="H1941">
        <v>17.423767485999999</v>
      </c>
    </row>
    <row r="1942" spans="1:8" x14ac:dyDescent="0.25">
      <c r="A1942" t="s">
        <v>399</v>
      </c>
      <c r="B1942" t="str">
        <f t="shared" si="60"/>
        <v>PINN</v>
      </c>
      <c r="C1942">
        <v>2005</v>
      </c>
      <c r="D1942" t="str">
        <f t="shared" si="61"/>
        <v>PINN:2005</v>
      </c>
      <c r="E1942">
        <v>90</v>
      </c>
      <c r="F1942">
        <v>57.213991413000002</v>
      </c>
      <c r="G1942">
        <v>6.6149133075000002</v>
      </c>
      <c r="H1942">
        <v>17.166656721999999</v>
      </c>
    </row>
    <row r="1943" spans="1:8" x14ac:dyDescent="0.25">
      <c r="A1943" t="s">
        <v>399</v>
      </c>
      <c r="B1943" t="str">
        <f t="shared" si="60"/>
        <v>PINN</v>
      </c>
      <c r="C1943">
        <v>2006</v>
      </c>
      <c r="D1943" t="str">
        <f t="shared" si="61"/>
        <v>PINN:2006</v>
      </c>
      <c r="E1943">
        <v>90</v>
      </c>
      <c r="F1943">
        <v>52.019161126</v>
      </c>
      <c r="G1943">
        <v>6.7931294328999998</v>
      </c>
      <c r="H1943">
        <v>16.285146439999998</v>
      </c>
    </row>
    <row r="1944" spans="1:8" x14ac:dyDescent="0.25">
      <c r="A1944" t="s">
        <v>399</v>
      </c>
      <c r="B1944" t="str">
        <f t="shared" si="60"/>
        <v>PINN</v>
      </c>
      <c r="C1944">
        <v>2007</v>
      </c>
      <c r="D1944" t="str">
        <f t="shared" si="61"/>
        <v>PINN:2007</v>
      </c>
      <c r="E1944">
        <v>90</v>
      </c>
      <c r="F1944">
        <v>56.690222116999998</v>
      </c>
      <c r="G1944">
        <v>6.9825298884000002</v>
      </c>
      <c r="H1944">
        <v>17.043403904000002</v>
      </c>
    </row>
    <row r="1945" spans="1:8" x14ac:dyDescent="0.25">
      <c r="A1945" t="s">
        <v>399</v>
      </c>
      <c r="B1945" t="str">
        <f t="shared" si="60"/>
        <v>PINN</v>
      </c>
      <c r="C1945">
        <v>2008</v>
      </c>
      <c r="D1945" t="str">
        <f t="shared" si="61"/>
        <v>PINN:2008</v>
      </c>
      <c r="E1945">
        <v>90</v>
      </c>
      <c r="F1945">
        <v>53.425308919999999</v>
      </c>
      <c r="G1945">
        <v>6.6054193357999997</v>
      </c>
      <c r="H1945">
        <v>16.392153994000001</v>
      </c>
    </row>
    <row r="1946" spans="1:8" x14ac:dyDescent="0.25">
      <c r="A1946" t="s">
        <v>399</v>
      </c>
      <c r="B1946" t="str">
        <f t="shared" si="60"/>
        <v>PINN</v>
      </c>
      <c r="C1946">
        <v>2009</v>
      </c>
      <c r="D1946" t="str">
        <f t="shared" si="61"/>
        <v>PINN:2009</v>
      </c>
      <c r="E1946">
        <v>90</v>
      </c>
      <c r="F1946">
        <v>51.255908018</v>
      </c>
      <c r="G1946">
        <v>6.9269451109000002</v>
      </c>
      <c r="H1946">
        <v>16.136280965000001</v>
      </c>
    </row>
    <row r="1947" spans="1:8" x14ac:dyDescent="0.25">
      <c r="A1947" t="s">
        <v>399</v>
      </c>
      <c r="B1947" t="str">
        <f t="shared" si="60"/>
        <v>PINN</v>
      </c>
      <c r="C1947">
        <v>2010</v>
      </c>
      <c r="D1947" t="str">
        <f t="shared" si="61"/>
        <v>PINN:2010</v>
      </c>
      <c r="E1947">
        <v>90</v>
      </c>
      <c r="F1947">
        <v>39.114494088000001</v>
      </c>
      <c r="G1947">
        <v>6.1713710139</v>
      </c>
      <c r="H1947">
        <v>13.545209256</v>
      </c>
    </row>
    <row r="1948" spans="1:8" x14ac:dyDescent="0.25">
      <c r="A1948" t="s">
        <v>399</v>
      </c>
      <c r="B1948" t="str">
        <f t="shared" si="60"/>
        <v>PINN</v>
      </c>
      <c r="C1948">
        <v>2011</v>
      </c>
      <c r="D1948" t="str">
        <f t="shared" si="61"/>
        <v>PINN:2011</v>
      </c>
      <c r="E1948">
        <v>90</v>
      </c>
      <c r="F1948">
        <v>50.043615234000001</v>
      </c>
      <c r="G1948">
        <v>6.8883962912000003</v>
      </c>
      <c r="H1948">
        <v>15.458892576</v>
      </c>
    </row>
    <row r="1949" spans="1:8" x14ac:dyDescent="0.25">
      <c r="A1949" t="s">
        <v>399</v>
      </c>
      <c r="B1949" t="str">
        <f t="shared" si="60"/>
        <v>PINN</v>
      </c>
      <c r="C1949">
        <v>2012</v>
      </c>
      <c r="D1949" t="str">
        <f t="shared" si="61"/>
        <v>PINN:2012</v>
      </c>
      <c r="E1949">
        <v>90</v>
      </c>
      <c r="F1949">
        <v>43.213311888</v>
      </c>
      <c r="G1949">
        <v>6.9574016136000001</v>
      </c>
      <c r="H1949">
        <v>14.467694068</v>
      </c>
    </row>
    <row r="1950" spans="1:8" x14ac:dyDescent="0.25">
      <c r="A1950" t="s">
        <v>399</v>
      </c>
      <c r="B1950" t="str">
        <f t="shared" si="60"/>
        <v>PINN</v>
      </c>
      <c r="C1950">
        <v>2013</v>
      </c>
      <c r="D1950" t="str">
        <f t="shared" si="61"/>
        <v>PINN:2013</v>
      </c>
      <c r="E1950">
        <v>90</v>
      </c>
      <c r="F1950">
        <v>43.296814527999999</v>
      </c>
      <c r="G1950">
        <v>6.4136222366000002</v>
      </c>
      <c r="H1950">
        <v>14.333005876</v>
      </c>
    </row>
    <row r="1951" spans="1:8" x14ac:dyDescent="0.25">
      <c r="A1951" t="s">
        <v>399</v>
      </c>
      <c r="B1951" t="str">
        <f t="shared" si="60"/>
        <v>PINN</v>
      </c>
      <c r="C1951">
        <v>2014</v>
      </c>
      <c r="D1951" t="str">
        <f t="shared" si="61"/>
        <v>PINN:2014</v>
      </c>
      <c r="E1951">
        <v>90</v>
      </c>
      <c r="F1951">
        <v>41.053996519999998</v>
      </c>
      <c r="G1951">
        <v>6.7475104121999996</v>
      </c>
      <c r="H1951">
        <v>14.021250816</v>
      </c>
    </row>
    <row r="1952" spans="1:8" x14ac:dyDescent="0.25">
      <c r="A1952" t="s">
        <v>399</v>
      </c>
      <c r="B1952" t="str">
        <f t="shared" si="60"/>
        <v>PINN</v>
      </c>
      <c r="C1952">
        <v>2015</v>
      </c>
      <c r="D1952" t="str">
        <f t="shared" si="61"/>
        <v>PINN:2015</v>
      </c>
      <c r="E1952">
        <v>90</v>
      </c>
      <c r="F1952">
        <v>44.853202707999998</v>
      </c>
      <c r="G1952">
        <v>6.7290040725000004</v>
      </c>
      <c r="H1952">
        <v>14.780724151999999</v>
      </c>
    </row>
    <row r="1953" spans="1:8" x14ac:dyDescent="0.25">
      <c r="A1953" t="s">
        <v>399</v>
      </c>
      <c r="B1953" t="str">
        <f t="shared" si="60"/>
        <v>PINN</v>
      </c>
      <c r="C1953">
        <v>2016</v>
      </c>
      <c r="D1953" t="str">
        <f t="shared" si="61"/>
        <v>PINN:2016</v>
      </c>
      <c r="E1953">
        <v>90</v>
      </c>
      <c r="F1953">
        <v>42.471877468999999</v>
      </c>
      <c r="G1953">
        <v>6.9045062097000001</v>
      </c>
      <c r="H1953">
        <v>14.165411291</v>
      </c>
    </row>
    <row r="1954" spans="1:8" x14ac:dyDescent="0.25">
      <c r="A1954" t="s">
        <v>399</v>
      </c>
      <c r="B1954" t="str">
        <f t="shared" si="60"/>
        <v>PINN</v>
      </c>
      <c r="C1954">
        <v>2017</v>
      </c>
      <c r="D1954" t="str">
        <f t="shared" si="61"/>
        <v>PINN:2017</v>
      </c>
      <c r="E1954">
        <v>90</v>
      </c>
      <c r="F1954">
        <v>40.950587587000001</v>
      </c>
      <c r="G1954">
        <v>6.5576222151000003</v>
      </c>
      <c r="H1954">
        <v>13.915418494000001</v>
      </c>
    </row>
    <row r="1955" spans="1:8" x14ac:dyDescent="0.25">
      <c r="A1955" t="s">
        <v>400</v>
      </c>
      <c r="B1955" t="str">
        <f t="shared" si="60"/>
        <v>PMRF</v>
      </c>
      <c r="C1955">
        <v>2002</v>
      </c>
      <c r="D1955" t="str">
        <f t="shared" si="61"/>
        <v>PMRF:2002</v>
      </c>
      <c r="E1955">
        <v>90</v>
      </c>
      <c r="F1955">
        <v>146.54080432999999</v>
      </c>
      <c r="G1955">
        <v>10.248100995</v>
      </c>
      <c r="H1955">
        <v>25.339990652000001</v>
      </c>
    </row>
    <row r="1956" spans="1:8" x14ac:dyDescent="0.25">
      <c r="A1956" t="s">
        <v>400</v>
      </c>
      <c r="B1956" t="str">
        <f t="shared" si="60"/>
        <v>PMRF</v>
      </c>
      <c r="C1956">
        <v>2003</v>
      </c>
      <c r="D1956" t="str">
        <f t="shared" si="61"/>
        <v>PMRF:2003</v>
      </c>
      <c r="E1956">
        <v>90</v>
      </c>
      <c r="F1956">
        <v>115.52210655</v>
      </c>
      <c r="G1956">
        <v>10.304232636</v>
      </c>
      <c r="H1956">
        <v>23.253684196999998</v>
      </c>
    </row>
    <row r="1957" spans="1:8" x14ac:dyDescent="0.25">
      <c r="A1957" t="s">
        <v>400</v>
      </c>
      <c r="B1957" t="str">
        <f t="shared" si="60"/>
        <v>PMRF</v>
      </c>
      <c r="C1957">
        <v>2004</v>
      </c>
      <c r="D1957" t="str">
        <f t="shared" si="61"/>
        <v>PMRF:2004</v>
      </c>
      <c r="E1957">
        <v>90</v>
      </c>
      <c r="F1957">
        <v>127.84376723</v>
      </c>
      <c r="G1957">
        <v>10.605458743</v>
      </c>
      <c r="H1957">
        <v>24.132649065999999</v>
      </c>
    </row>
    <row r="1958" spans="1:8" x14ac:dyDescent="0.25">
      <c r="A1958" t="s">
        <v>400</v>
      </c>
      <c r="B1958" t="str">
        <f t="shared" si="60"/>
        <v>PMRF</v>
      </c>
      <c r="C1958">
        <v>2005</v>
      </c>
      <c r="D1958" t="str">
        <f t="shared" si="61"/>
        <v>PMRF:2005</v>
      </c>
      <c r="E1958">
        <v>90</v>
      </c>
      <c r="F1958">
        <v>142.42651659000001</v>
      </c>
      <c r="G1958">
        <v>9.7544471121999994</v>
      </c>
      <c r="H1958">
        <v>25.358640252000001</v>
      </c>
    </row>
    <row r="1959" spans="1:8" x14ac:dyDescent="0.25">
      <c r="A1959" t="s">
        <v>400</v>
      </c>
      <c r="B1959" t="str">
        <f t="shared" si="60"/>
        <v>PMRF</v>
      </c>
      <c r="C1959">
        <v>2006</v>
      </c>
      <c r="D1959" t="str">
        <f t="shared" si="61"/>
        <v>PMRF:2006</v>
      </c>
      <c r="E1959">
        <v>90</v>
      </c>
      <c r="F1959">
        <v>92.181425634999997</v>
      </c>
      <c r="G1959">
        <v>9.5299688591000002</v>
      </c>
      <c r="H1959">
        <v>21.35544471</v>
      </c>
    </row>
    <row r="1960" spans="1:8" x14ac:dyDescent="0.25">
      <c r="A1960" t="s">
        <v>400</v>
      </c>
      <c r="B1960" t="str">
        <f t="shared" si="60"/>
        <v>PMRF</v>
      </c>
      <c r="C1960">
        <v>2007</v>
      </c>
      <c r="D1960" t="str">
        <f t="shared" si="61"/>
        <v>PMRF:2007</v>
      </c>
      <c r="E1960">
        <v>90</v>
      </c>
      <c r="F1960">
        <v>115.28100743</v>
      </c>
      <c r="G1960">
        <v>10.170240218</v>
      </c>
      <c r="H1960">
        <v>23.555982347</v>
      </c>
    </row>
    <row r="1961" spans="1:8" x14ac:dyDescent="0.25">
      <c r="A1961" t="s">
        <v>400</v>
      </c>
      <c r="B1961" t="str">
        <f t="shared" si="60"/>
        <v>PMRF</v>
      </c>
      <c r="C1961">
        <v>2008</v>
      </c>
      <c r="D1961" t="str">
        <f t="shared" si="61"/>
        <v>PMRF:2008</v>
      </c>
      <c r="E1961">
        <v>90</v>
      </c>
      <c r="F1961">
        <v>76.781692849999999</v>
      </c>
      <c r="G1961">
        <v>9.1408459258000008</v>
      </c>
      <c r="H1961">
        <v>19.628086071999999</v>
      </c>
    </row>
    <row r="1962" spans="1:8" x14ac:dyDescent="0.25">
      <c r="A1962" t="s">
        <v>400</v>
      </c>
      <c r="B1962" t="str">
        <f t="shared" si="60"/>
        <v>PMRF</v>
      </c>
      <c r="C1962">
        <v>2009</v>
      </c>
      <c r="D1962" t="str">
        <f t="shared" si="61"/>
        <v>PMRF:2009</v>
      </c>
      <c r="E1962">
        <v>90</v>
      </c>
      <c r="F1962">
        <v>70.938418229000007</v>
      </c>
      <c r="G1962">
        <v>9.2421318112000002</v>
      </c>
      <c r="H1962">
        <v>18.613714387000002</v>
      </c>
    </row>
    <row r="1963" spans="1:8" x14ac:dyDescent="0.25">
      <c r="A1963" t="s">
        <v>400</v>
      </c>
      <c r="B1963" t="str">
        <f t="shared" si="60"/>
        <v>PMRF</v>
      </c>
      <c r="C1963">
        <v>2010</v>
      </c>
      <c r="D1963" t="str">
        <f t="shared" si="61"/>
        <v>PMRF:2010</v>
      </c>
      <c r="E1963">
        <v>90</v>
      </c>
      <c r="F1963">
        <v>70.786006329000003</v>
      </c>
      <c r="G1963">
        <v>9.7950875925999998</v>
      </c>
      <c r="H1963">
        <v>18.903293390999998</v>
      </c>
    </row>
    <row r="1964" spans="1:8" x14ac:dyDescent="0.25">
      <c r="A1964" t="s">
        <v>400</v>
      </c>
      <c r="B1964" t="str">
        <f t="shared" si="60"/>
        <v>PMRF</v>
      </c>
      <c r="C1964">
        <v>2011</v>
      </c>
      <c r="D1964" t="str">
        <f t="shared" si="61"/>
        <v>PMRF:2011</v>
      </c>
      <c r="E1964">
        <v>90</v>
      </c>
      <c r="F1964">
        <v>76.510755430000003</v>
      </c>
      <c r="G1964">
        <v>10.293847400000001</v>
      </c>
      <c r="H1964">
        <v>19.574157241999998</v>
      </c>
    </row>
    <row r="1965" spans="1:8" x14ac:dyDescent="0.25">
      <c r="A1965" t="s">
        <v>400</v>
      </c>
      <c r="B1965" t="str">
        <f t="shared" si="60"/>
        <v>PMRF</v>
      </c>
      <c r="C1965">
        <v>2012</v>
      </c>
      <c r="D1965" t="str">
        <f t="shared" si="61"/>
        <v>PMRF:2012</v>
      </c>
      <c r="E1965">
        <v>90</v>
      </c>
      <c r="F1965">
        <v>56.763485490999997</v>
      </c>
      <c r="G1965">
        <v>9.3001079096999995</v>
      </c>
      <c r="H1965">
        <v>17.139173933999999</v>
      </c>
    </row>
    <row r="1966" spans="1:8" x14ac:dyDescent="0.25">
      <c r="A1966" t="s">
        <v>400</v>
      </c>
      <c r="B1966" t="str">
        <f t="shared" si="60"/>
        <v>PMRF</v>
      </c>
      <c r="C1966">
        <v>2013</v>
      </c>
      <c r="D1966" t="str">
        <f t="shared" si="61"/>
        <v>PMRF:2013</v>
      </c>
      <c r="E1966">
        <v>90</v>
      </c>
      <c r="F1966">
        <v>52.259382502000001</v>
      </c>
      <c r="G1966">
        <v>8.7643540120000001</v>
      </c>
      <c r="H1966">
        <v>16.161634465999999</v>
      </c>
    </row>
    <row r="1967" spans="1:8" x14ac:dyDescent="0.25">
      <c r="A1967" t="s">
        <v>400</v>
      </c>
      <c r="B1967" t="str">
        <f t="shared" si="60"/>
        <v>PMRF</v>
      </c>
      <c r="C1967">
        <v>2014</v>
      </c>
      <c r="D1967" t="str">
        <f t="shared" si="61"/>
        <v>PMRF:2014</v>
      </c>
      <c r="E1967">
        <v>90</v>
      </c>
      <c r="F1967">
        <v>56.253169993999997</v>
      </c>
      <c r="G1967">
        <v>8.9170303610000001</v>
      </c>
      <c r="H1967">
        <v>16.784171017999999</v>
      </c>
    </row>
    <row r="1968" spans="1:8" x14ac:dyDescent="0.25">
      <c r="A1968" t="s">
        <v>400</v>
      </c>
      <c r="B1968" t="str">
        <f t="shared" si="60"/>
        <v>PMRF</v>
      </c>
      <c r="C1968">
        <v>2015</v>
      </c>
      <c r="D1968" t="str">
        <f t="shared" si="61"/>
        <v>PMRF:2015</v>
      </c>
      <c r="E1968">
        <v>90</v>
      </c>
      <c r="F1968">
        <v>55.388719039000001</v>
      </c>
      <c r="G1968">
        <v>9.4177453774999993</v>
      </c>
      <c r="H1968">
        <v>16.798840876</v>
      </c>
    </row>
    <row r="1969" spans="1:8" x14ac:dyDescent="0.25">
      <c r="A1969" t="s">
        <v>400</v>
      </c>
      <c r="B1969" t="str">
        <f t="shared" si="60"/>
        <v>PMRF</v>
      </c>
      <c r="C1969">
        <v>2016</v>
      </c>
      <c r="D1969" t="str">
        <f t="shared" si="61"/>
        <v>PMRF:2016</v>
      </c>
      <c r="E1969">
        <v>90</v>
      </c>
      <c r="F1969">
        <v>38.429079166999998</v>
      </c>
      <c r="G1969">
        <v>7.9837807905</v>
      </c>
      <c r="H1969">
        <v>13.184042682999999</v>
      </c>
    </row>
    <row r="1970" spans="1:8" x14ac:dyDescent="0.25">
      <c r="A1970" t="s">
        <v>400</v>
      </c>
      <c r="B1970" t="str">
        <f t="shared" si="60"/>
        <v>PMRF</v>
      </c>
      <c r="C1970">
        <v>2017</v>
      </c>
      <c r="D1970" t="str">
        <f t="shared" si="61"/>
        <v>PMRF:2017</v>
      </c>
      <c r="E1970">
        <v>90</v>
      </c>
      <c r="F1970">
        <v>38.897302197999998</v>
      </c>
      <c r="G1970">
        <v>8.1289054935999996</v>
      </c>
      <c r="H1970">
        <v>13.095002860999999</v>
      </c>
    </row>
    <row r="1971" spans="1:8" x14ac:dyDescent="0.25">
      <c r="A1971" t="s">
        <v>401</v>
      </c>
      <c r="B1971" t="str">
        <f t="shared" si="60"/>
        <v>PORE</v>
      </c>
      <c r="C1971">
        <v>1989</v>
      </c>
      <c r="D1971" t="str">
        <f t="shared" si="61"/>
        <v>PORE:1989</v>
      </c>
      <c r="E1971">
        <v>90</v>
      </c>
      <c r="F1971">
        <v>156.05509734</v>
      </c>
      <c r="G1971">
        <v>9.5685824474000007</v>
      </c>
      <c r="H1971">
        <v>24.802484209999999</v>
      </c>
    </row>
    <row r="1972" spans="1:8" x14ac:dyDescent="0.25">
      <c r="A1972" t="s">
        <v>401</v>
      </c>
      <c r="B1972" t="str">
        <f t="shared" si="60"/>
        <v>PORE</v>
      </c>
      <c r="C1972">
        <v>1990</v>
      </c>
      <c r="D1972" t="str">
        <f t="shared" si="61"/>
        <v>PORE:1990</v>
      </c>
      <c r="E1972">
        <v>90</v>
      </c>
      <c r="F1972">
        <v>91.150872785000004</v>
      </c>
      <c r="G1972">
        <v>9.3145844563000004</v>
      </c>
      <c r="H1972">
        <v>21.110097692</v>
      </c>
    </row>
    <row r="1973" spans="1:8" x14ac:dyDescent="0.25">
      <c r="A1973" t="s">
        <v>401</v>
      </c>
      <c r="B1973" t="str">
        <f t="shared" si="60"/>
        <v>PORE</v>
      </c>
      <c r="C1973">
        <v>1991</v>
      </c>
      <c r="D1973" t="str">
        <f t="shared" si="61"/>
        <v>PORE:1991</v>
      </c>
      <c r="E1973">
        <v>90</v>
      </c>
      <c r="F1973">
        <v>113.28418541000001</v>
      </c>
      <c r="G1973">
        <v>9.0059715874999995</v>
      </c>
      <c r="H1973">
        <v>21.928561877</v>
      </c>
    </row>
    <row r="1974" spans="1:8" x14ac:dyDescent="0.25">
      <c r="A1974" t="s">
        <v>401</v>
      </c>
      <c r="B1974" t="str">
        <f t="shared" si="60"/>
        <v>PORE</v>
      </c>
      <c r="C1974">
        <v>1992</v>
      </c>
      <c r="D1974" t="str">
        <f t="shared" si="61"/>
        <v>PORE:1992</v>
      </c>
      <c r="E1974">
        <v>90</v>
      </c>
      <c r="F1974">
        <v>85.765528634999995</v>
      </c>
      <c r="G1974">
        <v>9.5974900947999995</v>
      </c>
      <c r="H1974">
        <v>19.988913825000001</v>
      </c>
    </row>
    <row r="1975" spans="1:8" x14ac:dyDescent="0.25">
      <c r="A1975" t="s">
        <v>401</v>
      </c>
      <c r="B1975" t="str">
        <f t="shared" si="60"/>
        <v>PORE</v>
      </c>
      <c r="C1975">
        <v>1993</v>
      </c>
      <c r="D1975" t="str">
        <f t="shared" si="61"/>
        <v>PORE:1993</v>
      </c>
      <c r="E1975">
        <v>90</v>
      </c>
      <c r="F1975">
        <v>96.623007428999998</v>
      </c>
      <c r="G1975">
        <v>7.4604670750000004</v>
      </c>
      <c r="H1975">
        <v>19.290802939999999</v>
      </c>
    </row>
    <row r="1976" spans="1:8" x14ac:dyDescent="0.25">
      <c r="A1976" t="s">
        <v>401</v>
      </c>
      <c r="B1976" t="str">
        <f t="shared" si="60"/>
        <v>PORE</v>
      </c>
      <c r="C1976">
        <v>1994</v>
      </c>
      <c r="D1976" t="str">
        <f t="shared" si="61"/>
        <v>PORE:1994</v>
      </c>
      <c r="E1976">
        <v>90</v>
      </c>
      <c r="F1976">
        <v>127.25123648</v>
      </c>
      <c r="G1976">
        <v>8.7378772224999999</v>
      </c>
      <c r="H1976">
        <v>23.107622593999999</v>
      </c>
    </row>
    <row r="1977" spans="1:8" x14ac:dyDescent="0.25">
      <c r="A1977" t="s">
        <v>401</v>
      </c>
      <c r="B1977" t="str">
        <f t="shared" si="60"/>
        <v>PORE</v>
      </c>
      <c r="C1977">
        <v>1995</v>
      </c>
      <c r="D1977" t="str">
        <f t="shared" si="61"/>
        <v>PORE:1995</v>
      </c>
      <c r="E1977">
        <v>90</v>
      </c>
      <c r="F1977">
        <v>85.682725062000003</v>
      </c>
      <c r="G1977">
        <v>8.9154909460000002</v>
      </c>
      <c r="H1977">
        <v>20.242447759000001</v>
      </c>
    </row>
    <row r="1978" spans="1:8" x14ac:dyDescent="0.25">
      <c r="A1978" t="s">
        <v>401</v>
      </c>
      <c r="B1978" t="str">
        <f t="shared" si="60"/>
        <v>PORE</v>
      </c>
      <c r="C1978">
        <v>1996</v>
      </c>
      <c r="D1978" t="str">
        <f t="shared" si="61"/>
        <v>PORE:1996</v>
      </c>
      <c r="E1978">
        <v>90</v>
      </c>
      <c r="F1978">
        <v>62.329304681000004</v>
      </c>
      <c r="G1978">
        <v>7.8663515886999997</v>
      </c>
      <c r="H1978">
        <v>17.744545041999999</v>
      </c>
    </row>
    <row r="1979" spans="1:8" x14ac:dyDescent="0.25">
      <c r="A1979" t="s">
        <v>401</v>
      </c>
      <c r="B1979" t="str">
        <f t="shared" si="60"/>
        <v>PORE</v>
      </c>
      <c r="C1979">
        <v>1998</v>
      </c>
      <c r="D1979" t="str">
        <f t="shared" si="61"/>
        <v>PORE:1998</v>
      </c>
      <c r="E1979">
        <v>90</v>
      </c>
      <c r="F1979">
        <v>56.105718568</v>
      </c>
      <c r="G1979">
        <v>7.6368392788000001</v>
      </c>
      <c r="H1979">
        <v>16.687655102000001</v>
      </c>
    </row>
    <row r="1980" spans="1:8" x14ac:dyDescent="0.25">
      <c r="A1980" t="s">
        <v>401</v>
      </c>
      <c r="B1980" t="str">
        <f t="shared" si="60"/>
        <v>PORE</v>
      </c>
      <c r="C1980">
        <v>1999</v>
      </c>
      <c r="D1980" t="str">
        <f t="shared" si="61"/>
        <v>PORE:1999</v>
      </c>
      <c r="E1980">
        <v>90</v>
      </c>
      <c r="F1980">
        <v>79.805297651000004</v>
      </c>
      <c r="G1980">
        <v>7.8442142301000004</v>
      </c>
      <c r="H1980">
        <v>19.664260038999998</v>
      </c>
    </row>
    <row r="1981" spans="1:8" x14ac:dyDescent="0.25">
      <c r="A1981" t="s">
        <v>401</v>
      </c>
      <c r="B1981" t="str">
        <f t="shared" si="60"/>
        <v>PORE</v>
      </c>
      <c r="C1981">
        <v>2000</v>
      </c>
      <c r="D1981" t="str">
        <f t="shared" si="61"/>
        <v>PORE:2000</v>
      </c>
      <c r="E1981">
        <v>90</v>
      </c>
      <c r="F1981">
        <v>64.500289151000004</v>
      </c>
      <c r="G1981">
        <v>7.1282821279000004</v>
      </c>
      <c r="H1981">
        <v>17.824356483999999</v>
      </c>
    </row>
    <row r="1982" spans="1:8" x14ac:dyDescent="0.25">
      <c r="A1982" t="s">
        <v>401</v>
      </c>
      <c r="B1982" t="str">
        <f t="shared" si="60"/>
        <v>PORE</v>
      </c>
      <c r="C1982">
        <v>2002</v>
      </c>
      <c r="D1982" t="str">
        <f t="shared" si="61"/>
        <v>PORE:2002</v>
      </c>
      <c r="E1982">
        <v>90</v>
      </c>
      <c r="F1982">
        <v>112.09749024</v>
      </c>
      <c r="G1982">
        <v>9.0056504798999999</v>
      </c>
      <c r="H1982">
        <v>21.074201639999998</v>
      </c>
    </row>
    <row r="1983" spans="1:8" x14ac:dyDescent="0.25">
      <c r="A1983" t="s">
        <v>401</v>
      </c>
      <c r="B1983" t="str">
        <f t="shared" si="60"/>
        <v>PORE</v>
      </c>
      <c r="C1983">
        <v>2004</v>
      </c>
      <c r="D1983" t="str">
        <f t="shared" si="61"/>
        <v>PORE:2004</v>
      </c>
      <c r="E1983">
        <v>90</v>
      </c>
      <c r="F1983">
        <v>82.095393372999993</v>
      </c>
      <c r="G1983">
        <v>8.3560448112000003</v>
      </c>
      <c r="H1983">
        <v>19.248749573000001</v>
      </c>
    </row>
    <row r="1984" spans="1:8" x14ac:dyDescent="0.25">
      <c r="A1984" t="s">
        <v>401</v>
      </c>
      <c r="B1984" t="str">
        <f t="shared" si="60"/>
        <v>PORE</v>
      </c>
      <c r="C1984">
        <v>2005</v>
      </c>
      <c r="D1984" t="str">
        <f t="shared" si="61"/>
        <v>PORE:2005</v>
      </c>
      <c r="E1984">
        <v>90</v>
      </c>
      <c r="F1984">
        <v>82.069288060000005</v>
      </c>
      <c r="G1984">
        <v>8.6592622314999996</v>
      </c>
      <c r="H1984">
        <v>19.949331459</v>
      </c>
    </row>
    <row r="1985" spans="1:8" x14ac:dyDescent="0.25">
      <c r="A1985" t="s">
        <v>401</v>
      </c>
      <c r="B1985" t="str">
        <f t="shared" si="60"/>
        <v>PORE</v>
      </c>
      <c r="C1985">
        <v>2006</v>
      </c>
      <c r="D1985" t="str">
        <f t="shared" si="61"/>
        <v>PORE:2006</v>
      </c>
      <c r="E1985">
        <v>90</v>
      </c>
      <c r="F1985">
        <v>67.245072109999995</v>
      </c>
      <c r="G1985">
        <v>8.7771373097000005</v>
      </c>
      <c r="H1985">
        <v>18.15003905</v>
      </c>
    </row>
    <row r="1986" spans="1:8" x14ac:dyDescent="0.25">
      <c r="A1986" t="s">
        <v>401</v>
      </c>
      <c r="B1986" t="str">
        <f t="shared" ref="B1986:B2049" si="62">LEFT(A1986,4)</f>
        <v>PORE</v>
      </c>
      <c r="C1986">
        <v>2007</v>
      </c>
      <c r="D1986" t="str">
        <f t="shared" ref="D1986:D2049" si="63">CONCATENATE(B1986,":",C1986)</f>
        <v>PORE:2007</v>
      </c>
      <c r="E1986">
        <v>90</v>
      </c>
      <c r="F1986">
        <v>78.658558979000006</v>
      </c>
      <c r="G1986">
        <v>9.0019632360999999</v>
      </c>
      <c r="H1986">
        <v>18.523729054</v>
      </c>
    </row>
    <row r="1987" spans="1:8" x14ac:dyDescent="0.25">
      <c r="A1987" t="s">
        <v>401</v>
      </c>
      <c r="B1987" t="str">
        <f t="shared" si="62"/>
        <v>PORE</v>
      </c>
      <c r="C1987">
        <v>2008</v>
      </c>
      <c r="D1987" t="str">
        <f t="shared" si="63"/>
        <v>PORE:2008</v>
      </c>
      <c r="E1987">
        <v>90</v>
      </c>
      <c r="F1987">
        <v>64.360038256999999</v>
      </c>
      <c r="G1987">
        <v>8.6312992754</v>
      </c>
      <c r="H1987">
        <v>17.490272484999998</v>
      </c>
    </row>
    <row r="1988" spans="1:8" x14ac:dyDescent="0.25">
      <c r="A1988" t="s">
        <v>401</v>
      </c>
      <c r="B1988" t="str">
        <f t="shared" si="62"/>
        <v>PORE</v>
      </c>
      <c r="C1988">
        <v>2009</v>
      </c>
      <c r="D1988" t="str">
        <f t="shared" si="63"/>
        <v>PORE:2009</v>
      </c>
      <c r="E1988">
        <v>90</v>
      </c>
      <c r="F1988">
        <v>68.245085243000005</v>
      </c>
      <c r="G1988">
        <v>8.5914215148000004</v>
      </c>
      <c r="H1988">
        <v>17.979658859000001</v>
      </c>
    </row>
    <row r="1989" spans="1:8" x14ac:dyDescent="0.25">
      <c r="A1989" t="s">
        <v>401</v>
      </c>
      <c r="B1989" t="str">
        <f t="shared" si="62"/>
        <v>PORE</v>
      </c>
      <c r="C1989">
        <v>2010</v>
      </c>
      <c r="D1989" t="str">
        <f t="shared" si="63"/>
        <v>PORE:2010</v>
      </c>
      <c r="E1989">
        <v>90</v>
      </c>
      <c r="F1989">
        <v>70.065470853999997</v>
      </c>
      <c r="G1989">
        <v>8.6205448807000007</v>
      </c>
      <c r="H1989">
        <v>17.878356589999999</v>
      </c>
    </row>
    <row r="1990" spans="1:8" x14ac:dyDescent="0.25">
      <c r="A1990" t="s">
        <v>401</v>
      </c>
      <c r="B1990" t="str">
        <f t="shared" si="62"/>
        <v>PORE</v>
      </c>
      <c r="C1990">
        <v>2011</v>
      </c>
      <c r="D1990" t="str">
        <f t="shared" si="63"/>
        <v>PORE:2011</v>
      </c>
      <c r="E1990">
        <v>90</v>
      </c>
      <c r="F1990">
        <v>57.171431521000002</v>
      </c>
      <c r="G1990">
        <v>8.5141585919999994</v>
      </c>
      <c r="H1990">
        <v>16.401023564999999</v>
      </c>
    </row>
    <row r="1991" spans="1:8" x14ac:dyDescent="0.25">
      <c r="A1991" t="s">
        <v>401</v>
      </c>
      <c r="B1991" t="str">
        <f t="shared" si="62"/>
        <v>PORE</v>
      </c>
      <c r="C1991">
        <v>2012</v>
      </c>
      <c r="D1991" t="str">
        <f t="shared" si="63"/>
        <v>PORE:2012</v>
      </c>
      <c r="E1991">
        <v>90</v>
      </c>
      <c r="F1991">
        <v>51.648202511999997</v>
      </c>
      <c r="G1991">
        <v>9.7853923097000006</v>
      </c>
      <c r="H1991">
        <v>15.154103860999999</v>
      </c>
    </row>
    <row r="1992" spans="1:8" x14ac:dyDescent="0.25">
      <c r="A1992" t="s">
        <v>401</v>
      </c>
      <c r="B1992" t="str">
        <f t="shared" si="62"/>
        <v>PORE</v>
      </c>
      <c r="C1992">
        <v>2013</v>
      </c>
      <c r="D1992" t="str">
        <f t="shared" si="63"/>
        <v>PORE:2013</v>
      </c>
      <c r="E1992">
        <v>90</v>
      </c>
      <c r="F1992">
        <v>69.415481725000006</v>
      </c>
      <c r="G1992">
        <v>9.9530897142000008</v>
      </c>
      <c r="H1992">
        <v>17.674220125000002</v>
      </c>
    </row>
    <row r="1993" spans="1:8" x14ac:dyDescent="0.25">
      <c r="A1993" t="s">
        <v>401</v>
      </c>
      <c r="B1993" t="str">
        <f t="shared" si="62"/>
        <v>PORE</v>
      </c>
      <c r="C1993">
        <v>2014</v>
      </c>
      <c r="D1993" t="str">
        <f t="shared" si="63"/>
        <v>PORE:2014</v>
      </c>
      <c r="E1993">
        <v>90</v>
      </c>
      <c r="F1993">
        <v>54.818228859000001</v>
      </c>
      <c r="G1993">
        <v>9.2656694343999995</v>
      </c>
      <c r="H1993">
        <v>15.857836710000001</v>
      </c>
    </row>
    <row r="1994" spans="1:8" x14ac:dyDescent="0.25">
      <c r="A1994" t="s">
        <v>401</v>
      </c>
      <c r="B1994" t="str">
        <f t="shared" si="62"/>
        <v>PORE</v>
      </c>
      <c r="C1994">
        <v>2015</v>
      </c>
      <c r="D1994" t="str">
        <f t="shared" si="63"/>
        <v>PORE:2015</v>
      </c>
      <c r="E1994">
        <v>90</v>
      </c>
      <c r="F1994">
        <v>48.020142446999998</v>
      </c>
      <c r="G1994">
        <v>9.3426827732</v>
      </c>
      <c r="H1994">
        <v>15.076366109</v>
      </c>
    </row>
    <row r="1995" spans="1:8" x14ac:dyDescent="0.25">
      <c r="A1995" t="s">
        <v>401</v>
      </c>
      <c r="B1995" t="str">
        <f t="shared" si="62"/>
        <v>PORE</v>
      </c>
      <c r="C1995">
        <v>2017</v>
      </c>
      <c r="D1995" t="str">
        <f t="shared" si="63"/>
        <v>PORE:2017</v>
      </c>
      <c r="E1995">
        <v>90</v>
      </c>
      <c r="F1995">
        <v>62.438770791000003</v>
      </c>
      <c r="G1995">
        <v>8.4250637697999995</v>
      </c>
      <c r="H1995">
        <v>16.043978911</v>
      </c>
    </row>
    <row r="1996" spans="1:8" x14ac:dyDescent="0.25">
      <c r="A1996" t="s">
        <v>402</v>
      </c>
      <c r="B1996" t="str">
        <f t="shared" si="62"/>
        <v>PRIS</v>
      </c>
      <c r="C1996">
        <v>2002</v>
      </c>
      <c r="D1996" t="str">
        <f t="shared" si="63"/>
        <v>PRIS:2002</v>
      </c>
      <c r="E1996">
        <v>90</v>
      </c>
      <c r="F1996">
        <v>106.50193233</v>
      </c>
      <c r="G1996">
        <v>10.486650168000001</v>
      </c>
      <c r="H1996">
        <v>21.949180165000001</v>
      </c>
    </row>
    <row r="1997" spans="1:8" x14ac:dyDescent="0.25">
      <c r="A1997" t="s">
        <v>402</v>
      </c>
      <c r="B1997" t="str">
        <f t="shared" si="62"/>
        <v>PRIS</v>
      </c>
      <c r="C1997">
        <v>2003</v>
      </c>
      <c r="D1997" t="str">
        <f t="shared" si="63"/>
        <v>PRIS:2003</v>
      </c>
      <c r="E1997">
        <v>90</v>
      </c>
      <c r="F1997">
        <v>75.221541181000006</v>
      </c>
      <c r="G1997">
        <v>9.7707396569</v>
      </c>
      <c r="H1997">
        <v>19.487415627000001</v>
      </c>
    </row>
    <row r="1998" spans="1:8" x14ac:dyDescent="0.25">
      <c r="A1998" t="s">
        <v>402</v>
      </c>
      <c r="B1998" t="str">
        <f t="shared" si="62"/>
        <v>PRIS</v>
      </c>
      <c r="C1998">
        <v>2004</v>
      </c>
      <c r="D1998" t="str">
        <f t="shared" si="63"/>
        <v>PRIS:2004</v>
      </c>
      <c r="E1998">
        <v>90</v>
      </c>
      <c r="F1998">
        <v>84.263642203000003</v>
      </c>
      <c r="G1998">
        <v>10.331662172</v>
      </c>
      <c r="H1998">
        <v>20.04488765</v>
      </c>
    </row>
    <row r="1999" spans="1:8" x14ac:dyDescent="0.25">
      <c r="A1999" t="s">
        <v>402</v>
      </c>
      <c r="B1999" t="str">
        <f t="shared" si="62"/>
        <v>PRIS</v>
      </c>
      <c r="C1999">
        <v>2005</v>
      </c>
      <c r="D1999" t="str">
        <f t="shared" si="63"/>
        <v>PRIS:2005</v>
      </c>
      <c r="E1999">
        <v>90</v>
      </c>
      <c r="F1999">
        <v>76.581011887000003</v>
      </c>
      <c r="G1999">
        <v>9.7509733450000002</v>
      </c>
      <c r="H1999">
        <v>19.330209957000001</v>
      </c>
    </row>
    <row r="2000" spans="1:8" x14ac:dyDescent="0.25">
      <c r="A2000" t="s">
        <v>402</v>
      </c>
      <c r="B2000" t="str">
        <f t="shared" si="62"/>
        <v>PRIS</v>
      </c>
      <c r="C2000">
        <v>2006</v>
      </c>
      <c r="D2000" t="str">
        <f t="shared" si="63"/>
        <v>PRIS:2006</v>
      </c>
      <c r="E2000">
        <v>90</v>
      </c>
      <c r="F2000">
        <v>85.569550640000003</v>
      </c>
      <c r="G2000">
        <v>10.542932521999999</v>
      </c>
      <c r="H2000">
        <v>20.473694035000001</v>
      </c>
    </row>
    <row r="2001" spans="1:8" x14ac:dyDescent="0.25">
      <c r="A2001" t="s">
        <v>402</v>
      </c>
      <c r="B2001" t="str">
        <f t="shared" si="62"/>
        <v>PRIS</v>
      </c>
      <c r="C2001">
        <v>2007</v>
      </c>
      <c r="D2001" t="str">
        <f t="shared" si="63"/>
        <v>PRIS:2007</v>
      </c>
      <c r="E2001">
        <v>90</v>
      </c>
      <c r="F2001">
        <v>59.314670528000001</v>
      </c>
      <c r="G2001">
        <v>10.102199521999999</v>
      </c>
      <c r="H2001">
        <v>17.53313876</v>
      </c>
    </row>
    <row r="2002" spans="1:8" x14ac:dyDescent="0.25">
      <c r="A2002" t="s">
        <v>402</v>
      </c>
      <c r="B2002" t="str">
        <f t="shared" si="62"/>
        <v>PRIS</v>
      </c>
      <c r="C2002">
        <v>2008</v>
      </c>
      <c r="D2002" t="str">
        <f t="shared" si="63"/>
        <v>PRIS:2008</v>
      </c>
      <c r="E2002">
        <v>90</v>
      </c>
      <c r="F2002">
        <v>64.624628643999998</v>
      </c>
      <c r="G2002">
        <v>9.6681609852000001</v>
      </c>
      <c r="H2002">
        <v>17.746771573</v>
      </c>
    </row>
    <row r="2003" spans="1:8" x14ac:dyDescent="0.25">
      <c r="A2003" t="s">
        <v>402</v>
      </c>
      <c r="B2003" t="str">
        <f t="shared" si="62"/>
        <v>PRIS</v>
      </c>
      <c r="C2003">
        <v>2009</v>
      </c>
      <c r="D2003" t="str">
        <f t="shared" si="63"/>
        <v>PRIS:2009</v>
      </c>
      <c r="E2003">
        <v>90</v>
      </c>
      <c r="F2003">
        <v>62.811059108999999</v>
      </c>
      <c r="G2003">
        <v>9.8792332499000004</v>
      </c>
      <c r="H2003">
        <v>17.580476006000001</v>
      </c>
    </row>
    <row r="2004" spans="1:8" x14ac:dyDescent="0.25">
      <c r="A2004" t="s">
        <v>402</v>
      </c>
      <c r="B2004" t="str">
        <f t="shared" si="62"/>
        <v>PRIS</v>
      </c>
      <c r="C2004">
        <v>2010</v>
      </c>
      <c r="D2004" t="str">
        <f t="shared" si="63"/>
        <v>PRIS:2010</v>
      </c>
      <c r="E2004">
        <v>90</v>
      </c>
      <c r="F2004">
        <v>54.81274234</v>
      </c>
      <c r="G2004">
        <v>10.177812139</v>
      </c>
      <c r="H2004">
        <v>16.160988634999999</v>
      </c>
    </row>
    <row r="2005" spans="1:8" x14ac:dyDescent="0.25">
      <c r="A2005" t="s">
        <v>402</v>
      </c>
      <c r="B2005" t="str">
        <f t="shared" si="62"/>
        <v>PRIS</v>
      </c>
      <c r="C2005">
        <v>2011</v>
      </c>
      <c r="D2005" t="str">
        <f t="shared" si="63"/>
        <v>PRIS:2011</v>
      </c>
      <c r="E2005">
        <v>90</v>
      </c>
      <c r="F2005">
        <v>54.538870097</v>
      </c>
      <c r="G2005">
        <v>10.191444316</v>
      </c>
      <c r="H2005">
        <v>16.654764935999999</v>
      </c>
    </row>
    <row r="2006" spans="1:8" x14ac:dyDescent="0.25">
      <c r="A2006" t="s">
        <v>402</v>
      </c>
      <c r="B2006" t="str">
        <f t="shared" si="62"/>
        <v>PRIS</v>
      </c>
      <c r="C2006">
        <v>2012</v>
      </c>
      <c r="D2006" t="str">
        <f t="shared" si="63"/>
        <v>PRIS:2012</v>
      </c>
      <c r="E2006">
        <v>90</v>
      </c>
      <c r="F2006">
        <v>45.879847245000001</v>
      </c>
      <c r="G2006">
        <v>9.4995228904999998</v>
      </c>
      <c r="H2006">
        <v>15.002719601000001</v>
      </c>
    </row>
    <row r="2007" spans="1:8" x14ac:dyDescent="0.25">
      <c r="A2007" t="s">
        <v>402</v>
      </c>
      <c r="B2007" t="str">
        <f t="shared" si="62"/>
        <v>PRIS</v>
      </c>
      <c r="C2007">
        <v>2013</v>
      </c>
      <c r="D2007" t="str">
        <f t="shared" si="63"/>
        <v>PRIS:2013</v>
      </c>
      <c r="E2007">
        <v>90</v>
      </c>
      <c r="F2007">
        <v>46.745385568000003</v>
      </c>
      <c r="G2007">
        <v>9.4910988562000007</v>
      </c>
      <c r="H2007">
        <v>15.021504462999999</v>
      </c>
    </row>
    <row r="2008" spans="1:8" x14ac:dyDescent="0.25">
      <c r="A2008" t="s">
        <v>402</v>
      </c>
      <c r="B2008" t="str">
        <f t="shared" si="62"/>
        <v>PRIS</v>
      </c>
      <c r="C2008">
        <v>2014</v>
      </c>
      <c r="D2008" t="str">
        <f t="shared" si="63"/>
        <v>PRIS:2014</v>
      </c>
      <c r="E2008">
        <v>90</v>
      </c>
      <c r="F2008">
        <v>47.358125178000002</v>
      </c>
      <c r="G2008">
        <v>9.1500756688999996</v>
      </c>
      <c r="H2008">
        <v>15.275872972</v>
      </c>
    </row>
    <row r="2009" spans="1:8" x14ac:dyDescent="0.25">
      <c r="A2009" t="s">
        <v>402</v>
      </c>
      <c r="B2009" t="str">
        <f t="shared" si="62"/>
        <v>PRIS</v>
      </c>
      <c r="C2009">
        <v>2015</v>
      </c>
      <c r="D2009" t="str">
        <f t="shared" si="63"/>
        <v>PRIS:2015</v>
      </c>
      <c r="E2009">
        <v>90</v>
      </c>
      <c r="F2009">
        <v>47.772804327000003</v>
      </c>
      <c r="G2009">
        <v>9.8666141474</v>
      </c>
      <c r="H2009">
        <v>15.339060462999999</v>
      </c>
    </row>
    <row r="2010" spans="1:8" x14ac:dyDescent="0.25">
      <c r="A2010" t="s">
        <v>402</v>
      </c>
      <c r="B2010" t="str">
        <f t="shared" si="62"/>
        <v>PRIS</v>
      </c>
      <c r="C2010">
        <v>2016</v>
      </c>
      <c r="D2010" t="str">
        <f t="shared" si="63"/>
        <v>PRIS:2016</v>
      </c>
      <c r="E2010">
        <v>90</v>
      </c>
      <c r="F2010">
        <v>42.625894160999998</v>
      </c>
      <c r="G2010">
        <v>9.6393719967999996</v>
      </c>
      <c r="H2010">
        <v>14.233720713</v>
      </c>
    </row>
    <row r="2011" spans="1:8" x14ac:dyDescent="0.25">
      <c r="A2011" t="s">
        <v>402</v>
      </c>
      <c r="B2011" t="str">
        <f t="shared" si="62"/>
        <v>PRIS</v>
      </c>
      <c r="C2011">
        <v>2017</v>
      </c>
      <c r="D2011" t="str">
        <f t="shared" si="63"/>
        <v>PRIS:2017</v>
      </c>
      <c r="E2011">
        <v>90</v>
      </c>
      <c r="F2011">
        <v>39.296533666999999</v>
      </c>
      <c r="G2011">
        <v>9.1431493200999991</v>
      </c>
      <c r="H2011">
        <v>13.436801942000001</v>
      </c>
    </row>
    <row r="2012" spans="1:8" x14ac:dyDescent="0.25">
      <c r="A2012" t="s">
        <v>403</v>
      </c>
      <c r="B2012" t="str">
        <f t="shared" si="62"/>
        <v>PUSO</v>
      </c>
      <c r="C2012">
        <v>2002</v>
      </c>
      <c r="D2012" t="str">
        <f t="shared" si="63"/>
        <v>PUSO:2002</v>
      </c>
      <c r="E2012">
        <v>90</v>
      </c>
      <c r="F2012">
        <v>99.478383300000004</v>
      </c>
      <c r="G2012">
        <v>7.5498110646000001</v>
      </c>
      <c r="H2012">
        <v>22.455461156999998</v>
      </c>
    </row>
    <row r="2013" spans="1:8" x14ac:dyDescent="0.25">
      <c r="A2013" t="s">
        <v>403</v>
      </c>
      <c r="B2013" t="str">
        <f t="shared" si="62"/>
        <v>PUSO</v>
      </c>
      <c r="C2013">
        <v>2003</v>
      </c>
      <c r="D2013" t="str">
        <f t="shared" si="63"/>
        <v>PUSO:2003</v>
      </c>
      <c r="E2013">
        <v>90</v>
      </c>
      <c r="F2013">
        <v>99.784320257999994</v>
      </c>
      <c r="G2013">
        <v>7.2142649101999998</v>
      </c>
      <c r="H2013">
        <v>22.438161279999999</v>
      </c>
    </row>
    <row r="2014" spans="1:8" x14ac:dyDescent="0.25">
      <c r="A2014" t="s">
        <v>403</v>
      </c>
      <c r="B2014" t="str">
        <f t="shared" si="62"/>
        <v>PUSO</v>
      </c>
      <c r="C2014">
        <v>2004</v>
      </c>
      <c r="D2014" t="str">
        <f t="shared" si="63"/>
        <v>PUSO:2004</v>
      </c>
      <c r="E2014">
        <v>90</v>
      </c>
      <c r="F2014">
        <v>96.575771578000001</v>
      </c>
      <c r="G2014">
        <v>7.8730164158999996</v>
      </c>
      <c r="H2014">
        <v>22.431389246999998</v>
      </c>
    </row>
    <row r="2015" spans="1:8" x14ac:dyDescent="0.25">
      <c r="A2015" t="s">
        <v>403</v>
      </c>
      <c r="B2015" t="str">
        <f t="shared" si="62"/>
        <v>PUSO</v>
      </c>
      <c r="C2015">
        <v>2005</v>
      </c>
      <c r="D2015" t="str">
        <f t="shared" si="63"/>
        <v>PUSO:2005</v>
      </c>
      <c r="E2015">
        <v>90</v>
      </c>
      <c r="F2015">
        <v>92.622192601999998</v>
      </c>
      <c r="G2015">
        <v>7.7084393852000002</v>
      </c>
      <c r="H2015">
        <v>22.11127488</v>
      </c>
    </row>
    <row r="2016" spans="1:8" x14ac:dyDescent="0.25">
      <c r="A2016" t="s">
        <v>403</v>
      </c>
      <c r="B2016" t="str">
        <f t="shared" si="62"/>
        <v>PUSO</v>
      </c>
      <c r="C2016">
        <v>2007</v>
      </c>
      <c r="D2016" t="str">
        <f t="shared" si="63"/>
        <v>PUSO:2007</v>
      </c>
      <c r="E2016">
        <v>90</v>
      </c>
      <c r="F2016">
        <v>88.997427123999998</v>
      </c>
      <c r="G2016">
        <v>8.1998981397000001</v>
      </c>
      <c r="H2016">
        <v>21.601915290000001</v>
      </c>
    </row>
    <row r="2017" spans="1:8" x14ac:dyDescent="0.25">
      <c r="A2017" t="s">
        <v>403</v>
      </c>
      <c r="B2017" t="str">
        <f t="shared" si="62"/>
        <v>PUSO</v>
      </c>
      <c r="C2017">
        <v>2008</v>
      </c>
      <c r="D2017" t="str">
        <f t="shared" si="63"/>
        <v>PUSO:2008</v>
      </c>
      <c r="E2017">
        <v>90</v>
      </c>
      <c r="F2017">
        <v>82.889843890999998</v>
      </c>
      <c r="G2017">
        <v>7.8667484159000001</v>
      </c>
      <c r="H2017">
        <v>20.994031849999999</v>
      </c>
    </row>
    <row r="2018" spans="1:8" x14ac:dyDescent="0.25">
      <c r="A2018" t="s">
        <v>403</v>
      </c>
      <c r="B2018" t="str">
        <f t="shared" si="62"/>
        <v>PUSO</v>
      </c>
      <c r="C2018">
        <v>2009</v>
      </c>
      <c r="D2018" t="str">
        <f t="shared" si="63"/>
        <v>PUSO:2009</v>
      </c>
      <c r="E2018">
        <v>90</v>
      </c>
      <c r="F2018">
        <v>88.525081897000007</v>
      </c>
      <c r="G2018">
        <v>8.0241238989999992</v>
      </c>
      <c r="H2018">
        <v>21.537416536999999</v>
      </c>
    </row>
    <row r="2019" spans="1:8" x14ac:dyDescent="0.25">
      <c r="A2019" t="s">
        <v>403</v>
      </c>
      <c r="B2019" t="str">
        <f t="shared" si="62"/>
        <v>PUSO</v>
      </c>
      <c r="C2019">
        <v>2010</v>
      </c>
      <c r="D2019" t="str">
        <f t="shared" si="63"/>
        <v>PUSO:2010</v>
      </c>
      <c r="E2019">
        <v>90</v>
      </c>
      <c r="F2019">
        <v>74.723811339999997</v>
      </c>
      <c r="G2019">
        <v>8.1974973496000008</v>
      </c>
      <c r="H2019">
        <v>19.872228940999999</v>
      </c>
    </row>
    <row r="2020" spans="1:8" x14ac:dyDescent="0.25">
      <c r="A2020" t="s">
        <v>403</v>
      </c>
      <c r="B2020" t="str">
        <f t="shared" si="62"/>
        <v>PUSO</v>
      </c>
      <c r="C2020">
        <v>2011</v>
      </c>
      <c r="D2020" t="str">
        <f t="shared" si="63"/>
        <v>PUSO:2011</v>
      </c>
      <c r="E2020">
        <v>90</v>
      </c>
      <c r="F2020">
        <v>76.511608414999998</v>
      </c>
      <c r="G2020">
        <v>8.2486859128999992</v>
      </c>
      <c r="H2020">
        <v>20.116047041000002</v>
      </c>
    </row>
    <row r="2021" spans="1:8" x14ac:dyDescent="0.25">
      <c r="A2021" t="s">
        <v>403</v>
      </c>
      <c r="B2021" t="str">
        <f t="shared" si="62"/>
        <v>PUSO</v>
      </c>
      <c r="C2021">
        <v>2012</v>
      </c>
      <c r="D2021" t="str">
        <f t="shared" si="63"/>
        <v>PUSO:2012</v>
      </c>
      <c r="E2021">
        <v>90</v>
      </c>
      <c r="F2021">
        <v>66.944670682999998</v>
      </c>
      <c r="G2021">
        <v>7.9414504515999997</v>
      </c>
      <c r="H2021">
        <v>18.811711487</v>
      </c>
    </row>
    <row r="2022" spans="1:8" x14ac:dyDescent="0.25">
      <c r="A2022" t="s">
        <v>403</v>
      </c>
      <c r="B2022" t="str">
        <f t="shared" si="62"/>
        <v>PUSO</v>
      </c>
      <c r="C2022">
        <v>2013</v>
      </c>
      <c r="D2022" t="str">
        <f t="shared" si="63"/>
        <v>PUSO:2013</v>
      </c>
      <c r="E2022">
        <v>90</v>
      </c>
      <c r="F2022">
        <v>82.291378406999996</v>
      </c>
      <c r="G2022">
        <v>8.2744620399999995</v>
      </c>
      <c r="H2022">
        <v>20.764515499000002</v>
      </c>
    </row>
    <row r="2023" spans="1:8" x14ac:dyDescent="0.25">
      <c r="A2023" t="s">
        <v>403</v>
      </c>
      <c r="B2023" t="str">
        <f t="shared" si="62"/>
        <v>PUSO</v>
      </c>
      <c r="C2023">
        <v>2014</v>
      </c>
      <c r="D2023" t="str">
        <f t="shared" si="63"/>
        <v>PUSO:2014</v>
      </c>
      <c r="E2023">
        <v>90</v>
      </c>
      <c r="F2023">
        <v>80.051388599999996</v>
      </c>
      <c r="G2023">
        <v>8.5437441921000001</v>
      </c>
      <c r="H2023">
        <v>20.507181686999999</v>
      </c>
    </row>
    <row r="2024" spans="1:8" x14ac:dyDescent="0.25">
      <c r="A2024" t="s">
        <v>403</v>
      </c>
      <c r="B2024" t="str">
        <f t="shared" si="62"/>
        <v>PUSO</v>
      </c>
      <c r="C2024">
        <v>2015</v>
      </c>
      <c r="D2024" t="str">
        <f t="shared" si="63"/>
        <v>PUSO:2015</v>
      </c>
      <c r="E2024">
        <v>90</v>
      </c>
      <c r="F2024">
        <v>74.187891171000004</v>
      </c>
      <c r="G2024">
        <v>8.0852492372999993</v>
      </c>
      <c r="H2024">
        <v>19.746800491999998</v>
      </c>
    </row>
    <row r="2025" spans="1:8" x14ac:dyDescent="0.25">
      <c r="A2025" t="s">
        <v>403</v>
      </c>
      <c r="B2025" t="str">
        <f t="shared" si="62"/>
        <v>PUSO</v>
      </c>
      <c r="C2025">
        <v>2016</v>
      </c>
      <c r="D2025" t="str">
        <f t="shared" si="63"/>
        <v>PUSO:2016</v>
      </c>
      <c r="E2025">
        <v>90</v>
      </c>
      <c r="F2025">
        <v>64.509509933000004</v>
      </c>
      <c r="G2025">
        <v>8.3861371220999992</v>
      </c>
      <c r="H2025">
        <v>18.362994822000001</v>
      </c>
    </row>
    <row r="2026" spans="1:8" x14ac:dyDescent="0.25">
      <c r="A2026" t="s">
        <v>403</v>
      </c>
      <c r="B2026" t="str">
        <f t="shared" si="62"/>
        <v>PUSO</v>
      </c>
      <c r="C2026">
        <v>2017</v>
      </c>
      <c r="D2026" t="str">
        <f t="shared" si="63"/>
        <v>PUSO:2017</v>
      </c>
      <c r="E2026">
        <v>90</v>
      </c>
      <c r="F2026">
        <v>66.151160302999997</v>
      </c>
      <c r="G2026">
        <v>7.818970642</v>
      </c>
      <c r="H2026">
        <v>18.598415073000002</v>
      </c>
    </row>
    <row r="2027" spans="1:8" x14ac:dyDescent="0.25">
      <c r="A2027" t="s">
        <v>404</v>
      </c>
      <c r="B2027" t="str">
        <f t="shared" si="62"/>
        <v>QUCI</v>
      </c>
      <c r="C2027">
        <v>2002</v>
      </c>
      <c r="D2027" t="str">
        <f t="shared" si="63"/>
        <v>QUCI:2002</v>
      </c>
      <c r="E2027">
        <v>90</v>
      </c>
      <c r="F2027">
        <v>212.72392192000001</v>
      </c>
      <c r="G2027">
        <v>9.1632419815000006</v>
      </c>
      <c r="H2027">
        <v>29.768062959000002</v>
      </c>
    </row>
    <row r="2028" spans="1:8" x14ac:dyDescent="0.25">
      <c r="A2028" t="s">
        <v>404</v>
      </c>
      <c r="B2028" t="str">
        <f t="shared" si="62"/>
        <v>QUCI</v>
      </c>
      <c r="C2028">
        <v>2003</v>
      </c>
      <c r="D2028" t="str">
        <f t="shared" si="63"/>
        <v>QUCI:2003</v>
      </c>
      <c r="E2028">
        <v>90</v>
      </c>
      <c r="F2028">
        <v>203.19990254999999</v>
      </c>
      <c r="G2028">
        <v>9.2702902133999991</v>
      </c>
      <c r="H2028">
        <v>29.553408732000001</v>
      </c>
    </row>
    <row r="2029" spans="1:8" x14ac:dyDescent="0.25">
      <c r="A2029" t="s">
        <v>404</v>
      </c>
      <c r="B2029" t="str">
        <f t="shared" si="62"/>
        <v>QUCI</v>
      </c>
      <c r="C2029">
        <v>2004</v>
      </c>
      <c r="D2029" t="str">
        <f t="shared" si="63"/>
        <v>QUCI:2004</v>
      </c>
      <c r="E2029">
        <v>90</v>
      </c>
      <c r="F2029">
        <v>217.70768819</v>
      </c>
      <c r="G2029">
        <v>9.8682752810000007</v>
      </c>
      <c r="H2029">
        <v>30.115191121999999</v>
      </c>
    </row>
    <row r="2030" spans="1:8" x14ac:dyDescent="0.25">
      <c r="A2030" t="s">
        <v>404</v>
      </c>
      <c r="B2030" t="str">
        <f t="shared" si="62"/>
        <v>QUCI</v>
      </c>
      <c r="C2030">
        <v>2005</v>
      </c>
      <c r="D2030" t="str">
        <f t="shared" si="63"/>
        <v>QUCI:2005</v>
      </c>
      <c r="E2030">
        <v>90</v>
      </c>
      <c r="F2030">
        <v>245.90905950999999</v>
      </c>
      <c r="G2030">
        <v>9.1682499618000008</v>
      </c>
      <c r="H2030">
        <v>31.596599885</v>
      </c>
    </row>
    <row r="2031" spans="1:8" x14ac:dyDescent="0.25">
      <c r="A2031" t="s">
        <v>404</v>
      </c>
      <c r="B2031" t="str">
        <f t="shared" si="62"/>
        <v>QUCI</v>
      </c>
      <c r="C2031">
        <v>2006</v>
      </c>
      <c r="D2031" t="str">
        <f t="shared" si="63"/>
        <v>QUCI:2006</v>
      </c>
      <c r="E2031">
        <v>90</v>
      </c>
      <c r="F2031">
        <v>190.23081275999999</v>
      </c>
      <c r="G2031">
        <v>9.4948943227000004</v>
      </c>
      <c r="H2031">
        <v>28.858111110999999</v>
      </c>
    </row>
    <row r="2032" spans="1:8" x14ac:dyDescent="0.25">
      <c r="A2032" t="s">
        <v>404</v>
      </c>
      <c r="B2032" t="str">
        <f t="shared" si="62"/>
        <v>QUCI</v>
      </c>
      <c r="C2032">
        <v>2007</v>
      </c>
      <c r="D2032" t="str">
        <f t="shared" si="63"/>
        <v>QUCI:2007</v>
      </c>
      <c r="E2032">
        <v>90</v>
      </c>
      <c r="F2032">
        <v>200.77510357</v>
      </c>
      <c r="G2032">
        <v>9.7048768627000008</v>
      </c>
      <c r="H2032">
        <v>29.474920958999999</v>
      </c>
    </row>
    <row r="2033" spans="1:8" x14ac:dyDescent="0.25">
      <c r="A2033" t="s">
        <v>404</v>
      </c>
      <c r="B2033" t="str">
        <f t="shared" si="62"/>
        <v>QUCI</v>
      </c>
      <c r="C2033">
        <v>2008</v>
      </c>
      <c r="D2033" t="str">
        <f t="shared" si="63"/>
        <v>QUCI:2008</v>
      </c>
      <c r="E2033">
        <v>90</v>
      </c>
      <c r="F2033">
        <v>141.39215697</v>
      </c>
      <c r="G2033">
        <v>9.4430947539000005</v>
      </c>
      <c r="H2033">
        <v>25.808643293999999</v>
      </c>
    </row>
    <row r="2034" spans="1:8" x14ac:dyDescent="0.25">
      <c r="A2034" t="s">
        <v>404</v>
      </c>
      <c r="B2034" t="str">
        <f t="shared" si="62"/>
        <v>QUCI</v>
      </c>
      <c r="C2034">
        <v>2009</v>
      </c>
      <c r="D2034" t="str">
        <f t="shared" si="63"/>
        <v>QUCI:2009</v>
      </c>
      <c r="E2034">
        <v>90</v>
      </c>
      <c r="F2034">
        <v>124.78606368</v>
      </c>
      <c r="G2034">
        <v>9.4200148645000006</v>
      </c>
      <c r="H2034">
        <v>24.789142514000002</v>
      </c>
    </row>
    <row r="2035" spans="1:8" x14ac:dyDescent="0.25">
      <c r="A2035" t="s">
        <v>404</v>
      </c>
      <c r="B2035" t="str">
        <f t="shared" si="62"/>
        <v>QUCI</v>
      </c>
      <c r="C2035">
        <v>2011</v>
      </c>
      <c r="D2035" t="str">
        <f t="shared" si="63"/>
        <v>QUCI:2011</v>
      </c>
      <c r="E2035">
        <v>90</v>
      </c>
      <c r="F2035">
        <v>128.19103856000001</v>
      </c>
      <c r="G2035">
        <v>9.0931097464999997</v>
      </c>
      <c r="H2035">
        <v>25.108678437999998</v>
      </c>
    </row>
    <row r="2036" spans="1:8" x14ac:dyDescent="0.25">
      <c r="A2036" t="s">
        <v>404</v>
      </c>
      <c r="B2036" t="str">
        <f t="shared" si="62"/>
        <v>QUCI</v>
      </c>
      <c r="C2036">
        <v>2012</v>
      </c>
      <c r="D2036" t="str">
        <f t="shared" si="63"/>
        <v>QUCI:2012</v>
      </c>
      <c r="E2036">
        <v>90</v>
      </c>
      <c r="F2036">
        <v>94.200096672000001</v>
      </c>
      <c r="G2036">
        <v>8.9427872032</v>
      </c>
      <c r="H2036">
        <v>22.217500009999998</v>
      </c>
    </row>
    <row r="2037" spans="1:8" x14ac:dyDescent="0.25">
      <c r="A2037" t="s">
        <v>404</v>
      </c>
      <c r="B2037" t="str">
        <f t="shared" si="62"/>
        <v>QUCI</v>
      </c>
      <c r="C2037">
        <v>2013</v>
      </c>
      <c r="D2037" t="str">
        <f t="shared" si="63"/>
        <v>QUCI:2013</v>
      </c>
      <c r="E2037">
        <v>90</v>
      </c>
      <c r="F2037">
        <v>101.1177922</v>
      </c>
      <c r="G2037">
        <v>8.9778340742000005</v>
      </c>
      <c r="H2037">
        <v>22.663480635999999</v>
      </c>
    </row>
    <row r="2038" spans="1:8" x14ac:dyDescent="0.25">
      <c r="A2038" t="s">
        <v>404</v>
      </c>
      <c r="B2038" t="str">
        <f t="shared" si="62"/>
        <v>QUCI</v>
      </c>
      <c r="C2038">
        <v>2014</v>
      </c>
      <c r="D2038" t="str">
        <f t="shared" si="63"/>
        <v>QUCI:2014</v>
      </c>
      <c r="E2038">
        <v>90</v>
      </c>
      <c r="F2038">
        <v>103.49638437999999</v>
      </c>
      <c r="G2038">
        <v>9.2171518759000008</v>
      </c>
      <c r="H2038">
        <v>23.114968538999999</v>
      </c>
    </row>
    <row r="2039" spans="1:8" x14ac:dyDescent="0.25">
      <c r="A2039" t="s">
        <v>404</v>
      </c>
      <c r="B2039" t="str">
        <f t="shared" si="62"/>
        <v>QUCI</v>
      </c>
      <c r="C2039">
        <v>2015</v>
      </c>
      <c r="D2039" t="str">
        <f t="shared" si="63"/>
        <v>QUCI:2015</v>
      </c>
      <c r="E2039">
        <v>90</v>
      </c>
      <c r="F2039">
        <v>95.045729409000003</v>
      </c>
      <c r="G2039">
        <v>9.5192762374999997</v>
      </c>
      <c r="H2039">
        <v>22.128947256</v>
      </c>
    </row>
    <row r="2040" spans="1:8" x14ac:dyDescent="0.25">
      <c r="A2040" t="s">
        <v>404</v>
      </c>
      <c r="B2040" t="str">
        <f t="shared" si="62"/>
        <v>QUCI</v>
      </c>
      <c r="C2040">
        <v>2016</v>
      </c>
      <c r="D2040" t="str">
        <f t="shared" si="63"/>
        <v>QUCI:2016</v>
      </c>
      <c r="E2040">
        <v>90</v>
      </c>
      <c r="F2040">
        <v>75.311262266</v>
      </c>
      <c r="G2040">
        <v>8.6641001443000007</v>
      </c>
      <c r="H2040">
        <v>19.976997777000001</v>
      </c>
    </row>
    <row r="2041" spans="1:8" x14ac:dyDescent="0.25">
      <c r="A2041" t="s">
        <v>404</v>
      </c>
      <c r="B2041" t="str">
        <f t="shared" si="62"/>
        <v>QUCI</v>
      </c>
      <c r="C2041">
        <v>2017</v>
      </c>
      <c r="D2041" t="str">
        <f t="shared" si="63"/>
        <v>QUCI:2017</v>
      </c>
      <c r="E2041">
        <v>90</v>
      </c>
      <c r="F2041">
        <v>73.024796246999998</v>
      </c>
      <c r="G2041">
        <v>8.8389062796999998</v>
      </c>
      <c r="H2041">
        <v>19.517444523000002</v>
      </c>
    </row>
    <row r="2042" spans="1:8" x14ac:dyDescent="0.25">
      <c r="A2042" t="s">
        <v>405</v>
      </c>
      <c r="B2042" t="str">
        <f t="shared" si="62"/>
        <v>QURE</v>
      </c>
      <c r="C2042">
        <v>2002</v>
      </c>
      <c r="D2042" t="str">
        <f t="shared" si="63"/>
        <v>QURE:2002</v>
      </c>
      <c r="E2042">
        <v>90</v>
      </c>
      <c r="F2042">
        <v>134.56126886999999</v>
      </c>
      <c r="G2042">
        <v>10.115260977</v>
      </c>
      <c r="H2042">
        <v>24.910270856</v>
      </c>
    </row>
    <row r="2043" spans="1:8" x14ac:dyDescent="0.25">
      <c r="A2043" t="s">
        <v>405</v>
      </c>
      <c r="B2043" t="str">
        <f t="shared" si="62"/>
        <v>QURE</v>
      </c>
      <c r="C2043">
        <v>2003</v>
      </c>
      <c r="D2043" t="str">
        <f t="shared" si="63"/>
        <v>QURE:2003</v>
      </c>
      <c r="E2043">
        <v>90</v>
      </c>
      <c r="F2043">
        <v>137.93733519</v>
      </c>
      <c r="G2043">
        <v>10.115394986</v>
      </c>
      <c r="H2043">
        <v>24.703957957</v>
      </c>
    </row>
    <row r="2044" spans="1:8" x14ac:dyDescent="0.25">
      <c r="A2044" t="s">
        <v>405</v>
      </c>
      <c r="B2044" t="str">
        <f t="shared" si="62"/>
        <v>QURE</v>
      </c>
      <c r="C2044">
        <v>2004</v>
      </c>
      <c r="D2044" t="str">
        <f t="shared" si="63"/>
        <v>QURE:2004</v>
      </c>
      <c r="E2044">
        <v>90</v>
      </c>
      <c r="F2044">
        <v>135.45945727</v>
      </c>
      <c r="G2044">
        <v>10.194649076999999</v>
      </c>
      <c r="H2044">
        <v>24.513814056000001</v>
      </c>
    </row>
    <row r="2045" spans="1:8" x14ac:dyDescent="0.25">
      <c r="A2045" t="s">
        <v>405</v>
      </c>
      <c r="B2045" t="str">
        <f t="shared" si="62"/>
        <v>QURE</v>
      </c>
      <c r="C2045">
        <v>2005</v>
      </c>
      <c r="D2045" t="str">
        <f t="shared" si="63"/>
        <v>QURE:2005</v>
      </c>
      <c r="E2045">
        <v>90</v>
      </c>
      <c r="F2045">
        <v>160.52774364999999</v>
      </c>
      <c r="G2045">
        <v>9.8821884467000007</v>
      </c>
      <c r="H2045">
        <v>26.398727660999999</v>
      </c>
    </row>
    <row r="2046" spans="1:8" x14ac:dyDescent="0.25">
      <c r="A2046" t="s">
        <v>405</v>
      </c>
      <c r="B2046" t="str">
        <f t="shared" si="62"/>
        <v>QURE</v>
      </c>
      <c r="C2046">
        <v>2006</v>
      </c>
      <c r="D2046" t="str">
        <f t="shared" si="63"/>
        <v>QURE:2006</v>
      </c>
      <c r="E2046">
        <v>90</v>
      </c>
      <c r="F2046">
        <v>130.00224137999999</v>
      </c>
      <c r="G2046">
        <v>10.643733937</v>
      </c>
      <c r="H2046">
        <v>24.714062549000001</v>
      </c>
    </row>
    <row r="2047" spans="1:8" x14ac:dyDescent="0.25">
      <c r="A2047" t="s">
        <v>405</v>
      </c>
      <c r="B2047" t="str">
        <f t="shared" si="62"/>
        <v>QURE</v>
      </c>
      <c r="C2047">
        <v>2007</v>
      </c>
      <c r="D2047" t="str">
        <f t="shared" si="63"/>
        <v>QURE:2007</v>
      </c>
      <c r="E2047">
        <v>90</v>
      </c>
      <c r="F2047">
        <v>134.08209690000001</v>
      </c>
      <c r="G2047">
        <v>10.761111503</v>
      </c>
      <c r="H2047">
        <v>25.061350508</v>
      </c>
    </row>
    <row r="2048" spans="1:8" x14ac:dyDescent="0.25">
      <c r="A2048" t="s">
        <v>405</v>
      </c>
      <c r="B2048" t="str">
        <f t="shared" si="62"/>
        <v>QURE</v>
      </c>
      <c r="C2048">
        <v>2009</v>
      </c>
      <c r="D2048" t="str">
        <f t="shared" si="63"/>
        <v>QURE:2009</v>
      </c>
      <c r="E2048">
        <v>90</v>
      </c>
      <c r="F2048">
        <v>84.327469969000006</v>
      </c>
      <c r="G2048">
        <v>9.8239510657999993</v>
      </c>
      <c r="H2048">
        <v>20.438441667999999</v>
      </c>
    </row>
    <row r="2049" spans="1:8" x14ac:dyDescent="0.25">
      <c r="A2049" t="s">
        <v>405</v>
      </c>
      <c r="B2049" t="str">
        <f t="shared" si="62"/>
        <v>QURE</v>
      </c>
      <c r="C2049">
        <v>2010</v>
      </c>
      <c r="D2049" t="str">
        <f t="shared" si="63"/>
        <v>QURE:2010</v>
      </c>
      <c r="E2049">
        <v>90</v>
      </c>
      <c r="F2049">
        <v>88.317824017999996</v>
      </c>
      <c r="G2049">
        <v>10.660248489000001</v>
      </c>
      <c r="H2049">
        <v>20.823746095000001</v>
      </c>
    </row>
    <row r="2050" spans="1:8" x14ac:dyDescent="0.25">
      <c r="A2050" t="s">
        <v>405</v>
      </c>
      <c r="B2050" t="str">
        <f t="shared" ref="B2050:B2113" si="64">LEFT(A2050,4)</f>
        <v>QURE</v>
      </c>
      <c r="C2050">
        <v>2011</v>
      </c>
      <c r="D2050" t="str">
        <f t="shared" ref="D2050:D2113" si="65">CONCATENATE(B2050,":",C2050)</f>
        <v>QURE:2011</v>
      </c>
      <c r="E2050">
        <v>90</v>
      </c>
      <c r="F2050">
        <v>72.092389351999998</v>
      </c>
      <c r="G2050">
        <v>10.107316388999999</v>
      </c>
      <c r="H2050">
        <v>19.507606823</v>
      </c>
    </row>
    <row r="2051" spans="1:8" x14ac:dyDescent="0.25">
      <c r="A2051" t="s">
        <v>405</v>
      </c>
      <c r="B2051" t="str">
        <f t="shared" si="64"/>
        <v>QURE</v>
      </c>
      <c r="C2051">
        <v>2012</v>
      </c>
      <c r="D2051" t="str">
        <f t="shared" si="65"/>
        <v>QURE:2012</v>
      </c>
      <c r="E2051">
        <v>90</v>
      </c>
      <c r="F2051">
        <v>67.224528250999995</v>
      </c>
      <c r="G2051">
        <v>10.120292966999999</v>
      </c>
      <c r="H2051">
        <v>18.739996563999998</v>
      </c>
    </row>
    <row r="2052" spans="1:8" x14ac:dyDescent="0.25">
      <c r="A2052" t="s">
        <v>405</v>
      </c>
      <c r="B2052" t="str">
        <f t="shared" si="64"/>
        <v>QURE</v>
      </c>
      <c r="C2052">
        <v>2013</v>
      </c>
      <c r="D2052" t="str">
        <f t="shared" si="65"/>
        <v>QURE:2013</v>
      </c>
      <c r="E2052">
        <v>90</v>
      </c>
      <c r="F2052">
        <v>60.863064082999998</v>
      </c>
      <c r="G2052">
        <v>9.8363784466999995</v>
      </c>
      <c r="H2052">
        <v>17.748952755000001</v>
      </c>
    </row>
    <row r="2053" spans="1:8" x14ac:dyDescent="0.25">
      <c r="A2053" t="s">
        <v>405</v>
      </c>
      <c r="B2053" t="str">
        <f t="shared" si="64"/>
        <v>QURE</v>
      </c>
      <c r="C2053">
        <v>2014</v>
      </c>
      <c r="D2053" t="str">
        <f t="shared" si="65"/>
        <v>QURE:2014</v>
      </c>
      <c r="E2053">
        <v>90</v>
      </c>
      <c r="F2053">
        <v>54.702254623999998</v>
      </c>
      <c r="G2053">
        <v>9.2578073814999993</v>
      </c>
      <c r="H2053">
        <v>16.805259709000001</v>
      </c>
    </row>
    <row r="2054" spans="1:8" x14ac:dyDescent="0.25">
      <c r="A2054" t="s">
        <v>405</v>
      </c>
      <c r="B2054" t="str">
        <f t="shared" si="64"/>
        <v>QURE</v>
      </c>
      <c r="C2054">
        <v>2015</v>
      </c>
      <c r="D2054" t="str">
        <f t="shared" si="65"/>
        <v>QURE:2015</v>
      </c>
      <c r="E2054">
        <v>90</v>
      </c>
      <c r="F2054">
        <v>62.808097760999999</v>
      </c>
      <c r="G2054">
        <v>9.8592252218999992</v>
      </c>
      <c r="H2054">
        <v>17.871711390000002</v>
      </c>
    </row>
    <row r="2055" spans="1:8" x14ac:dyDescent="0.25">
      <c r="A2055" t="s">
        <v>406</v>
      </c>
      <c r="B2055" t="str">
        <f t="shared" si="64"/>
        <v>QUVA</v>
      </c>
      <c r="C2055">
        <v>2002</v>
      </c>
      <c r="D2055" t="str">
        <f t="shared" si="65"/>
        <v>QUVA:2002</v>
      </c>
      <c r="E2055">
        <v>90</v>
      </c>
      <c r="F2055">
        <v>50.881043622</v>
      </c>
      <c r="G2055">
        <v>5.8090756495000004</v>
      </c>
      <c r="H2055">
        <v>15.009065217</v>
      </c>
    </row>
    <row r="2056" spans="1:8" x14ac:dyDescent="0.25">
      <c r="A2056" t="s">
        <v>406</v>
      </c>
      <c r="B2056" t="str">
        <f t="shared" si="64"/>
        <v>QUVA</v>
      </c>
      <c r="C2056">
        <v>2003</v>
      </c>
      <c r="D2056" t="str">
        <f t="shared" si="65"/>
        <v>QUVA:2003</v>
      </c>
      <c r="E2056">
        <v>90</v>
      </c>
      <c r="F2056">
        <v>44.510666587999999</v>
      </c>
      <c r="G2056">
        <v>5.4430444709000003</v>
      </c>
      <c r="H2056">
        <v>14.620363258999999</v>
      </c>
    </row>
    <row r="2057" spans="1:8" x14ac:dyDescent="0.25">
      <c r="A2057" t="s">
        <v>406</v>
      </c>
      <c r="B2057" t="str">
        <f t="shared" si="64"/>
        <v>QUVA</v>
      </c>
      <c r="C2057">
        <v>2004</v>
      </c>
      <c r="D2057" t="str">
        <f t="shared" si="65"/>
        <v>QUVA:2004</v>
      </c>
      <c r="E2057">
        <v>90</v>
      </c>
      <c r="F2057">
        <v>37.775436601999999</v>
      </c>
      <c r="G2057">
        <v>5.6784197786000004</v>
      </c>
      <c r="H2057">
        <v>13.109833374999999</v>
      </c>
    </row>
    <row r="2058" spans="1:8" x14ac:dyDescent="0.25">
      <c r="A2058" t="s">
        <v>406</v>
      </c>
      <c r="B2058" t="str">
        <f t="shared" si="64"/>
        <v>QUVA</v>
      </c>
      <c r="C2058">
        <v>2005</v>
      </c>
      <c r="D2058" t="str">
        <f t="shared" si="65"/>
        <v>QUVA:2005</v>
      </c>
      <c r="E2058">
        <v>90</v>
      </c>
      <c r="F2058">
        <v>41.367298097000003</v>
      </c>
      <c r="G2058">
        <v>5.3029034346000001</v>
      </c>
      <c r="H2058">
        <v>13.989855082</v>
      </c>
    </row>
    <row r="2059" spans="1:8" x14ac:dyDescent="0.25">
      <c r="A2059" t="s">
        <v>406</v>
      </c>
      <c r="B2059" t="str">
        <f t="shared" si="64"/>
        <v>QUVA</v>
      </c>
      <c r="C2059">
        <v>2006</v>
      </c>
      <c r="D2059" t="str">
        <f t="shared" si="65"/>
        <v>QUVA:2006</v>
      </c>
      <c r="E2059">
        <v>90</v>
      </c>
      <c r="F2059">
        <v>39.518395343000002</v>
      </c>
      <c r="G2059">
        <v>5.4920900280999998</v>
      </c>
      <c r="H2059">
        <v>13.564418101999999</v>
      </c>
    </row>
    <row r="2060" spans="1:8" x14ac:dyDescent="0.25">
      <c r="A2060" t="s">
        <v>406</v>
      </c>
      <c r="B2060" t="str">
        <f t="shared" si="64"/>
        <v>QUVA</v>
      </c>
      <c r="C2060">
        <v>2008</v>
      </c>
      <c r="D2060" t="str">
        <f t="shared" si="65"/>
        <v>QUVA:2008</v>
      </c>
      <c r="E2060">
        <v>90</v>
      </c>
      <c r="F2060">
        <v>42.097922480999998</v>
      </c>
      <c r="G2060">
        <v>5.6715562512000002</v>
      </c>
      <c r="H2060">
        <v>13.708587391</v>
      </c>
    </row>
    <row r="2061" spans="1:8" x14ac:dyDescent="0.25">
      <c r="A2061" t="s">
        <v>406</v>
      </c>
      <c r="B2061" t="str">
        <f t="shared" si="64"/>
        <v>QUVA</v>
      </c>
      <c r="C2061">
        <v>2009</v>
      </c>
      <c r="D2061" t="str">
        <f t="shared" si="65"/>
        <v>QUVA:2009</v>
      </c>
      <c r="E2061">
        <v>90</v>
      </c>
      <c r="F2061">
        <v>35.360831023999999</v>
      </c>
      <c r="G2061">
        <v>6.2294218951999998</v>
      </c>
      <c r="H2061">
        <v>12.563750033</v>
      </c>
    </row>
    <row r="2062" spans="1:8" x14ac:dyDescent="0.25">
      <c r="A2062" t="s">
        <v>406</v>
      </c>
      <c r="B2062" t="str">
        <f t="shared" si="64"/>
        <v>QUVA</v>
      </c>
      <c r="C2062">
        <v>2010</v>
      </c>
      <c r="D2062" t="str">
        <f t="shared" si="65"/>
        <v>QUVA:2010</v>
      </c>
      <c r="E2062">
        <v>90</v>
      </c>
      <c r="F2062">
        <v>33.601057570000002</v>
      </c>
      <c r="G2062">
        <v>5.6729576383999998</v>
      </c>
      <c r="H2062">
        <v>12.027527641000001</v>
      </c>
    </row>
    <row r="2063" spans="1:8" x14ac:dyDescent="0.25">
      <c r="A2063" t="s">
        <v>406</v>
      </c>
      <c r="B2063" t="str">
        <f t="shared" si="64"/>
        <v>QUVA</v>
      </c>
      <c r="C2063">
        <v>2011</v>
      </c>
      <c r="D2063" t="str">
        <f t="shared" si="65"/>
        <v>QUVA:2011</v>
      </c>
      <c r="E2063">
        <v>90</v>
      </c>
      <c r="F2063">
        <v>37.871631454000003</v>
      </c>
      <c r="G2063">
        <v>5.8281817199999999</v>
      </c>
      <c r="H2063">
        <v>13.141153788</v>
      </c>
    </row>
    <row r="2064" spans="1:8" x14ac:dyDescent="0.25">
      <c r="A2064" t="s">
        <v>406</v>
      </c>
      <c r="B2064" t="str">
        <f t="shared" si="64"/>
        <v>QUVA</v>
      </c>
      <c r="C2064">
        <v>2012</v>
      </c>
      <c r="D2064" t="str">
        <f t="shared" si="65"/>
        <v>QUVA:2012</v>
      </c>
      <c r="E2064">
        <v>90</v>
      </c>
      <c r="F2064">
        <v>34.839846137999999</v>
      </c>
      <c r="G2064">
        <v>5.2875709244999998</v>
      </c>
      <c r="H2064">
        <v>12.441722788</v>
      </c>
    </row>
    <row r="2065" spans="1:8" x14ac:dyDescent="0.25">
      <c r="A2065" t="s">
        <v>406</v>
      </c>
      <c r="B2065" t="str">
        <f t="shared" si="64"/>
        <v>QUVA</v>
      </c>
      <c r="C2065">
        <v>2013</v>
      </c>
      <c r="D2065" t="str">
        <f t="shared" si="65"/>
        <v>QUVA:2013</v>
      </c>
      <c r="E2065">
        <v>90</v>
      </c>
      <c r="F2065">
        <v>34.914597272000002</v>
      </c>
      <c r="G2065">
        <v>5.7013314664000001</v>
      </c>
      <c r="H2065">
        <v>12.403461956999999</v>
      </c>
    </row>
    <row r="2066" spans="1:8" x14ac:dyDescent="0.25">
      <c r="A2066" t="s">
        <v>406</v>
      </c>
      <c r="B2066" t="str">
        <f t="shared" si="64"/>
        <v>QUVA</v>
      </c>
      <c r="C2066">
        <v>2014</v>
      </c>
      <c r="D2066" t="str">
        <f t="shared" si="65"/>
        <v>QUVA:2014</v>
      </c>
      <c r="E2066">
        <v>90</v>
      </c>
      <c r="F2066">
        <v>35.703734371000003</v>
      </c>
      <c r="G2066">
        <v>5.8241041586</v>
      </c>
      <c r="H2066">
        <v>12.572497144</v>
      </c>
    </row>
    <row r="2067" spans="1:8" x14ac:dyDescent="0.25">
      <c r="A2067" t="s">
        <v>406</v>
      </c>
      <c r="B2067" t="str">
        <f t="shared" si="64"/>
        <v>QUVA</v>
      </c>
      <c r="C2067">
        <v>2015</v>
      </c>
      <c r="D2067" t="str">
        <f t="shared" si="65"/>
        <v>QUVA:2015</v>
      </c>
      <c r="E2067">
        <v>90</v>
      </c>
      <c r="F2067">
        <v>32.114626725999997</v>
      </c>
      <c r="G2067">
        <v>5.3837584018999998</v>
      </c>
      <c r="H2067">
        <v>11.583732450999999</v>
      </c>
    </row>
    <row r="2068" spans="1:8" x14ac:dyDescent="0.25">
      <c r="A2068" t="s">
        <v>407</v>
      </c>
      <c r="B2068" t="str">
        <f t="shared" si="64"/>
        <v>RAFA</v>
      </c>
      <c r="C2068">
        <v>2000</v>
      </c>
      <c r="D2068" t="str">
        <f t="shared" si="65"/>
        <v>RAFA:2000</v>
      </c>
      <c r="E2068">
        <v>90</v>
      </c>
      <c r="F2068">
        <v>59.759481436000002</v>
      </c>
      <c r="G2068">
        <v>5.8011385635000003</v>
      </c>
      <c r="H2068">
        <v>17.663710157000001</v>
      </c>
    </row>
    <row r="2069" spans="1:8" x14ac:dyDescent="0.25">
      <c r="A2069" t="s">
        <v>407</v>
      </c>
      <c r="B2069" t="str">
        <f t="shared" si="64"/>
        <v>RAFA</v>
      </c>
      <c r="C2069">
        <v>2001</v>
      </c>
      <c r="D2069" t="str">
        <f t="shared" si="65"/>
        <v>RAFA:2001</v>
      </c>
      <c r="E2069">
        <v>90</v>
      </c>
      <c r="F2069">
        <v>55.926566188999999</v>
      </c>
      <c r="G2069">
        <v>5.7946482291999999</v>
      </c>
      <c r="H2069">
        <v>16.957454024</v>
      </c>
    </row>
    <row r="2070" spans="1:8" x14ac:dyDescent="0.25">
      <c r="A2070" t="s">
        <v>407</v>
      </c>
      <c r="B2070" t="str">
        <f t="shared" si="64"/>
        <v>RAFA</v>
      </c>
      <c r="C2070">
        <v>2002</v>
      </c>
      <c r="D2070" t="str">
        <f t="shared" si="65"/>
        <v>RAFA:2002</v>
      </c>
      <c r="E2070">
        <v>90</v>
      </c>
      <c r="F2070">
        <v>59.827369206</v>
      </c>
      <c r="G2070">
        <v>5.7526366455</v>
      </c>
      <c r="H2070">
        <v>17.717899861999999</v>
      </c>
    </row>
    <row r="2071" spans="1:8" x14ac:dyDescent="0.25">
      <c r="A2071" t="s">
        <v>407</v>
      </c>
      <c r="B2071" t="str">
        <f t="shared" si="64"/>
        <v>RAFA</v>
      </c>
      <c r="C2071">
        <v>2003</v>
      </c>
      <c r="D2071" t="str">
        <f t="shared" si="65"/>
        <v>RAFA:2003</v>
      </c>
      <c r="E2071">
        <v>90</v>
      </c>
      <c r="F2071">
        <v>55.214755357999998</v>
      </c>
      <c r="G2071">
        <v>5.7653483469999998</v>
      </c>
      <c r="H2071">
        <v>16.683802231000001</v>
      </c>
    </row>
    <row r="2072" spans="1:8" x14ac:dyDescent="0.25">
      <c r="A2072" t="s">
        <v>407</v>
      </c>
      <c r="B2072" t="str">
        <f t="shared" si="64"/>
        <v>RAFA</v>
      </c>
      <c r="C2072">
        <v>2004</v>
      </c>
      <c r="D2072" t="str">
        <f t="shared" si="65"/>
        <v>RAFA:2004</v>
      </c>
      <c r="E2072">
        <v>90</v>
      </c>
      <c r="F2072">
        <v>57.651480313</v>
      </c>
      <c r="G2072">
        <v>5.8604799493000002</v>
      </c>
      <c r="H2072">
        <v>17.309783034999999</v>
      </c>
    </row>
    <row r="2073" spans="1:8" x14ac:dyDescent="0.25">
      <c r="A2073" t="s">
        <v>407</v>
      </c>
      <c r="B2073" t="str">
        <f t="shared" si="64"/>
        <v>RAFA</v>
      </c>
      <c r="C2073">
        <v>2005</v>
      </c>
      <c r="D2073" t="str">
        <f t="shared" si="65"/>
        <v>RAFA:2005</v>
      </c>
      <c r="E2073">
        <v>90</v>
      </c>
      <c r="F2073">
        <v>59.801234483000002</v>
      </c>
      <c r="G2073">
        <v>6.3656070838999996</v>
      </c>
      <c r="H2073">
        <v>17.639288799999999</v>
      </c>
    </row>
    <row r="2074" spans="1:8" x14ac:dyDescent="0.25">
      <c r="A2074" t="s">
        <v>407</v>
      </c>
      <c r="B2074" t="str">
        <f t="shared" si="64"/>
        <v>RAFA</v>
      </c>
      <c r="C2074">
        <v>2006</v>
      </c>
      <c r="D2074" t="str">
        <f t="shared" si="65"/>
        <v>RAFA:2006</v>
      </c>
      <c r="E2074">
        <v>90</v>
      </c>
      <c r="F2074">
        <v>54.042222477000003</v>
      </c>
      <c r="G2074">
        <v>6.1388790085</v>
      </c>
      <c r="H2074">
        <v>16.542934348999999</v>
      </c>
    </row>
    <row r="2075" spans="1:8" x14ac:dyDescent="0.25">
      <c r="A2075" t="s">
        <v>407</v>
      </c>
      <c r="B2075" t="str">
        <f t="shared" si="64"/>
        <v>RAFA</v>
      </c>
      <c r="C2075">
        <v>2007</v>
      </c>
      <c r="D2075" t="str">
        <f t="shared" si="65"/>
        <v>RAFA:2007</v>
      </c>
      <c r="E2075">
        <v>90</v>
      </c>
      <c r="F2075">
        <v>53.375978752000002</v>
      </c>
      <c r="G2075">
        <v>5.8742561566999996</v>
      </c>
      <c r="H2075">
        <v>16.543552676000001</v>
      </c>
    </row>
    <row r="2076" spans="1:8" x14ac:dyDescent="0.25">
      <c r="A2076" t="s">
        <v>407</v>
      </c>
      <c r="B2076" t="str">
        <f t="shared" si="64"/>
        <v>RAFA</v>
      </c>
      <c r="C2076">
        <v>2008</v>
      </c>
      <c r="D2076" t="str">
        <f t="shared" si="65"/>
        <v>RAFA:2008</v>
      </c>
      <c r="E2076">
        <v>90</v>
      </c>
      <c r="F2076">
        <v>48.415797730000001</v>
      </c>
      <c r="G2076">
        <v>6.0432769813</v>
      </c>
      <c r="H2076">
        <v>15.643087145000001</v>
      </c>
    </row>
    <row r="2077" spans="1:8" x14ac:dyDescent="0.25">
      <c r="A2077" t="s">
        <v>407</v>
      </c>
      <c r="B2077" t="str">
        <f t="shared" si="64"/>
        <v>RAFA</v>
      </c>
      <c r="C2077">
        <v>2009</v>
      </c>
      <c r="D2077" t="str">
        <f t="shared" si="65"/>
        <v>RAFA:2009</v>
      </c>
      <c r="E2077">
        <v>90</v>
      </c>
      <c r="F2077">
        <v>48.621002746999999</v>
      </c>
      <c r="G2077">
        <v>7.0384408662000002</v>
      </c>
      <c r="H2077">
        <v>15.682847789</v>
      </c>
    </row>
    <row r="2078" spans="1:8" x14ac:dyDescent="0.25">
      <c r="A2078" t="s">
        <v>407</v>
      </c>
      <c r="B2078" t="str">
        <f t="shared" si="64"/>
        <v>RAFA</v>
      </c>
      <c r="C2078">
        <v>2010</v>
      </c>
      <c r="D2078" t="str">
        <f t="shared" si="65"/>
        <v>RAFA:2010</v>
      </c>
      <c r="E2078">
        <v>90</v>
      </c>
      <c r="F2078">
        <v>45.848706870000001</v>
      </c>
      <c r="G2078">
        <v>6.5530457493999998</v>
      </c>
      <c r="H2078">
        <v>15.089945583</v>
      </c>
    </row>
    <row r="2079" spans="1:8" x14ac:dyDescent="0.25">
      <c r="A2079" t="s">
        <v>407</v>
      </c>
      <c r="B2079" t="str">
        <f t="shared" si="64"/>
        <v>RAFA</v>
      </c>
      <c r="C2079">
        <v>2011</v>
      </c>
      <c r="D2079" t="str">
        <f t="shared" si="65"/>
        <v>RAFA:2011</v>
      </c>
      <c r="E2079">
        <v>90</v>
      </c>
      <c r="F2079">
        <v>46.252298209999999</v>
      </c>
      <c r="G2079">
        <v>7.1593823560000001</v>
      </c>
      <c r="H2079">
        <v>15.218257834999999</v>
      </c>
    </row>
    <row r="2080" spans="1:8" x14ac:dyDescent="0.25">
      <c r="A2080" t="s">
        <v>407</v>
      </c>
      <c r="B2080" t="str">
        <f t="shared" si="64"/>
        <v>RAFA</v>
      </c>
      <c r="C2080">
        <v>2012</v>
      </c>
      <c r="D2080" t="str">
        <f t="shared" si="65"/>
        <v>RAFA:2012</v>
      </c>
      <c r="E2080">
        <v>90</v>
      </c>
      <c r="F2080">
        <v>43.374888237</v>
      </c>
      <c r="G2080">
        <v>7.0629152759</v>
      </c>
      <c r="H2080">
        <v>14.561201077</v>
      </c>
    </row>
    <row r="2081" spans="1:8" x14ac:dyDescent="0.25">
      <c r="A2081" t="s">
        <v>407</v>
      </c>
      <c r="B2081" t="str">
        <f t="shared" si="64"/>
        <v>RAFA</v>
      </c>
      <c r="C2081">
        <v>2013</v>
      </c>
      <c r="D2081" t="str">
        <f t="shared" si="65"/>
        <v>RAFA:2013</v>
      </c>
      <c r="E2081">
        <v>90</v>
      </c>
      <c r="F2081">
        <v>44.066409211</v>
      </c>
      <c r="G2081">
        <v>6.4420667580000002</v>
      </c>
      <c r="H2081">
        <v>14.694197032</v>
      </c>
    </row>
    <row r="2082" spans="1:8" x14ac:dyDescent="0.25">
      <c r="A2082" t="s">
        <v>407</v>
      </c>
      <c r="B2082" t="str">
        <f t="shared" si="64"/>
        <v>RAFA</v>
      </c>
      <c r="C2082">
        <v>2014</v>
      </c>
      <c r="D2082" t="str">
        <f t="shared" si="65"/>
        <v>RAFA:2014</v>
      </c>
      <c r="E2082">
        <v>90</v>
      </c>
      <c r="F2082">
        <v>43.332741259000002</v>
      </c>
      <c r="G2082">
        <v>6.4021104465000001</v>
      </c>
      <c r="H2082">
        <v>14.454856706999999</v>
      </c>
    </row>
    <row r="2083" spans="1:8" x14ac:dyDescent="0.25">
      <c r="A2083" t="s">
        <v>407</v>
      </c>
      <c r="B2083" t="str">
        <f t="shared" si="64"/>
        <v>RAFA</v>
      </c>
      <c r="C2083">
        <v>2015</v>
      </c>
      <c r="D2083" t="str">
        <f t="shared" si="65"/>
        <v>RAFA:2015</v>
      </c>
      <c r="E2083">
        <v>90</v>
      </c>
      <c r="F2083">
        <v>39.460946368000002</v>
      </c>
      <c r="G2083">
        <v>6.3481597607999998</v>
      </c>
      <c r="H2083">
        <v>13.650953660000001</v>
      </c>
    </row>
    <row r="2084" spans="1:8" x14ac:dyDescent="0.25">
      <c r="A2084" t="s">
        <v>407</v>
      </c>
      <c r="B2084" t="str">
        <f t="shared" si="64"/>
        <v>RAFA</v>
      </c>
      <c r="C2084">
        <v>2016</v>
      </c>
      <c r="D2084" t="str">
        <f t="shared" si="65"/>
        <v>RAFA:2016</v>
      </c>
      <c r="E2084">
        <v>90</v>
      </c>
      <c r="F2084">
        <v>38.881945330000001</v>
      </c>
      <c r="G2084">
        <v>6.0460600863999998</v>
      </c>
      <c r="H2084">
        <v>13.336464585</v>
      </c>
    </row>
    <row r="2085" spans="1:8" x14ac:dyDescent="0.25">
      <c r="A2085" t="s">
        <v>407</v>
      </c>
      <c r="B2085" t="str">
        <f t="shared" si="64"/>
        <v>RAFA</v>
      </c>
      <c r="C2085">
        <v>2017</v>
      </c>
      <c r="D2085" t="str">
        <f t="shared" si="65"/>
        <v>RAFA:2017</v>
      </c>
      <c r="E2085">
        <v>90</v>
      </c>
      <c r="F2085">
        <v>44.440131833999999</v>
      </c>
      <c r="G2085">
        <v>6.9196501629</v>
      </c>
      <c r="H2085">
        <v>14.765106805</v>
      </c>
    </row>
    <row r="2086" spans="1:8" x14ac:dyDescent="0.25">
      <c r="A2086" t="s">
        <v>408</v>
      </c>
      <c r="B2086" t="str">
        <f t="shared" si="64"/>
        <v>REDW</v>
      </c>
      <c r="C2086">
        <v>1989</v>
      </c>
      <c r="D2086" t="str">
        <f t="shared" si="65"/>
        <v>REDW:1989</v>
      </c>
      <c r="E2086">
        <v>90</v>
      </c>
      <c r="F2086">
        <v>54.535694042999999</v>
      </c>
      <c r="G2086">
        <v>8.8053674186999995</v>
      </c>
      <c r="H2086">
        <v>16.509146913999999</v>
      </c>
    </row>
    <row r="2087" spans="1:8" x14ac:dyDescent="0.25">
      <c r="A2087" t="s">
        <v>408</v>
      </c>
      <c r="B2087" t="str">
        <f t="shared" si="64"/>
        <v>REDW</v>
      </c>
      <c r="C2087">
        <v>1990</v>
      </c>
      <c r="D2087" t="str">
        <f t="shared" si="65"/>
        <v>REDW:1990</v>
      </c>
      <c r="E2087">
        <v>90</v>
      </c>
      <c r="F2087">
        <v>56.912119681</v>
      </c>
      <c r="G2087">
        <v>8.4199540468999992</v>
      </c>
      <c r="H2087">
        <v>16.868410662999999</v>
      </c>
    </row>
    <row r="2088" spans="1:8" x14ac:dyDescent="0.25">
      <c r="A2088" t="s">
        <v>408</v>
      </c>
      <c r="B2088" t="str">
        <f t="shared" si="64"/>
        <v>REDW</v>
      </c>
      <c r="C2088">
        <v>1991</v>
      </c>
      <c r="D2088" t="str">
        <f t="shared" si="65"/>
        <v>REDW:1991</v>
      </c>
      <c r="E2088">
        <v>90</v>
      </c>
      <c r="F2088">
        <v>55.190594265999998</v>
      </c>
      <c r="G2088">
        <v>9.3029572176999995</v>
      </c>
      <c r="H2088">
        <v>16.743435944000002</v>
      </c>
    </row>
    <row r="2089" spans="1:8" x14ac:dyDescent="0.25">
      <c r="A2089" t="s">
        <v>408</v>
      </c>
      <c r="B2089" t="str">
        <f t="shared" si="64"/>
        <v>REDW</v>
      </c>
      <c r="C2089">
        <v>1992</v>
      </c>
      <c r="D2089" t="str">
        <f t="shared" si="65"/>
        <v>REDW:1992</v>
      </c>
      <c r="E2089">
        <v>90</v>
      </c>
      <c r="F2089">
        <v>54.833635882000003</v>
      </c>
      <c r="G2089">
        <v>8.3625813453000006</v>
      </c>
      <c r="H2089">
        <v>16.546969034</v>
      </c>
    </row>
    <row r="2090" spans="1:8" x14ac:dyDescent="0.25">
      <c r="A2090" t="s">
        <v>408</v>
      </c>
      <c r="B2090" t="str">
        <f t="shared" si="64"/>
        <v>REDW</v>
      </c>
      <c r="C2090">
        <v>1993</v>
      </c>
      <c r="D2090" t="str">
        <f t="shared" si="65"/>
        <v>REDW:1993</v>
      </c>
      <c r="E2090">
        <v>90</v>
      </c>
      <c r="F2090">
        <v>44.537194720999999</v>
      </c>
      <c r="G2090">
        <v>7.2144757153999999</v>
      </c>
      <c r="H2090">
        <v>14.436243178</v>
      </c>
    </row>
    <row r="2091" spans="1:8" x14ac:dyDescent="0.25">
      <c r="A2091" t="s">
        <v>408</v>
      </c>
      <c r="B2091" t="str">
        <f t="shared" si="64"/>
        <v>REDW</v>
      </c>
      <c r="C2091">
        <v>1994</v>
      </c>
      <c r="D2091" t="str">
        <f t="shared" si="65"/>
        <v>REDW:1994</v>
      </c>
      <c r="E2091">
        <v>90</v>
      </c>
      <c r="F2091">
        <v>49.079912710999999</v>
      </c>
      <c r="G2091">
        <v>8.6554038881000004</v>
      </c>
      <c r="H2091">
        <v>15.514824172000001</v>
      </c>
    </row>
    <row r="2092" spans="1:8" x14ac:dyDescent="0.25">
      <c r="A2092" t="s">
        <v>408</v>
      </c>
      <c r="B2092" t="str">
        <f t="shared" si="64"/>
        <v>REDW</v>
      </c>
      <c r="C2092">
        <v>1995</v>
      </c>
      <c r="D2092" t="str">
        <f t="shared" si="65"/>
        <v>REDW:1995</v>
      </c>
      <c r="E2092">
        <v>90</v>
      </c>
      <c r="F2092">
        <v>49.796345203999998</v>
      </c>
      <c r="G2092">
        <v>7.9715870283000001</v>
      </c>
      <c r="H2092">
        <v>15.734966406</v>
      </c>
    </row>
    <row r="2093" spans="1:8" x14ac:dyDescent="0.25">
      <c r="A2093" t="s">
        <v>408</v>
      </c>
      <c r="B2093" t="str">
        <f t="shared" si="64"/>
        <v>REDW</v>
      </c>
      <c r="C2093">
        <v>1996</v>
      </c>
      <c r="D2093" t="str">
        <f t="shared" si="65"/>
        <v>REDW:1996</v>
      </c>
      <c r="E2093">
        <v>90</v>
      </c>
      <c r="F2093">
        <v>46.943836304999998</v>
      </c>
      <c r="G2093">
        <v>7.8190095585000003</v>
      </c>
      <c r="H2093">
        <v>15.061949011999999</v>
      </c>
    </row>
    <row r="2094" spans="1:8" x14ac:dyDescent="0.25">
      <c r="A2094" t="s">
        <v>408</v>
      </c>
      <c r="B2094" t="str">
        <f t="shared" si="64"/>
        <v>REDW</v>
      </c>
      <c r="C2094">
        <v>1997</v>
      </c>
      <c r="D2094" t="str">
        <f t="shared" si="65"/>
        <v>REDW:1997</v>
      </c>
      <c r="E2094">
        <v>90</v>
      </c>
      <c r="F2094">
        <v>49.646391346999998</v>
      </c>
      <c r="G2094">
        <v>8.4038633743000002</v>
      </c>
      <c r="H2094">
        <v>15.613046421</v>
      </c>
    </row>
    <row r="2095" spans="1:8" x14ac:dyDescent="0.25">
      <c r="A2095" t="s">
        <v>408</v>
      </c>
      <c r="B2095" t="str">
        <f t="shared" si="64"/>
        <v>REDW</v>
      </c>
      <c r="C2095">
        <v>1998</v>
      </c>
      <c r="D2095" t="str">
        <f t="shared" si="65"/>
        <v>REDW:1998</v>
      </c>
      <c r="E2095">
        <v>90</v>
      </c>
      <c r="F2095">
        <v>40.641124634000001</v>
      </c>
      <c r="G2095">
        <v>7.1881627380999999</v>
      </c>
      <c r="H2095">
        <v>13.726564836</v>
      </c>
    </row>
    <row r="2096" spans="1:8" x14ac:dyDescent="0.25">
      <c r="A2096" t="s">
        <v>408</v>
      </c>
      <c r="B2096" t="str">
        <f t="shared" si="64"/>
        <v>REDW</v>
      </c>
      <c r="C2096">
        <v>1999</v>
      </c>
      <c r="D2096" t="str">
        <f t="shared" si="65"/>
        <v>REDW:1999</v>
      </c>
      <c r="E2096">
        <v>90</v>
      </c>
      <c r="F2096">
        <v>40.841131705000002</v>
      </c>
      <c r="G2096">
        <v>7.1938165608000002</v>
      </c>
      <c r="H2096">
        <v>13.563801747999999</v>
      </c>
    </row>
    <row r="2097" spans="1:8" x14ac:dyDescent="0.25">
      <c r="A2097" t="s">
        <v>408</v>
      </c>
      <c r="B2097" t="str">
        <f t="shared" si="64"/>
        <v>REDW</v>
      </c>
      <c r="C2097">
        <v>2000</v>
      </c>
      <c r="D2097" t="str">
        <f t="shared" si="65"/>
        <v>REDW:2000</v>
      </c>
      <c r="E2097">
        <v>90</v>
      </c>
      <c r="F2097">
        <v>42.770611203000001</v>
      </c>
      <c r="G2097">
        <v>7.3264713818000002</v>
      </c>
      <c r="H2097">
        <v>14.280397732999999</v>
      </c>
    </row>
    <row r="2098" spans="1:8" x14ac:dyDescent="0.25">
      <c r="A2098" t="s">
        <v>408</v>
      </c>
      <c r="B2098" t="str">
        <f t="shared" si="64"/>
        <v>REDW</v>
      </c>
      <c r="C2098">
        <v>2001</v>
      </c>
      <c r="D2098" t="str">
        <f t="shared" si="65"/>
        <v>REDW:2001</v>
      </c>
      <c r="E2098">
        <v>90</v>
      </c>
      <c r="F2098">
        <v>40.121703476</v>
      </c>
      <c r="G2098">
        <v>7.0076512831000004</v>
      </c>
      <c r="H2098">
        <v>13.410007769</v>
      </c>
    </row>
    <row r="2099" spans="1:8" x14ac:dyDescent="0.25">
      <c r="A2099" t="s">
        <v>408</v>
      </c>
      <c r="B2099" t="str">
        <f t="shared" si="64"/>
        <v>REDW</v>
      </c>
      <c r="C2099">
        <v>2002</v>
      </c>
      <c r="D2099" t="str">
        <f t="shared" si="65"/>
        <v>REDW:2002</v>
      </c>
      <c r="E2099">
        <v>90</v>
      </c>
      <c r="F2099">
        <v>38.168513261000001</v>
      </c>
      <c r="G2099">
        <v>6.3672907524999998</v>
      </c>
      <c r="H2099">
        <v>13.035290875999999</v>
      </c>
    </row>
    <row r="2100" spans="1:8" x14ac:dyDescent="0.25">
      <c r="A2100" t="s">
        <v>408</v>
      </c>
      <c r="B2100" t="str">
        <f t="shared" si="64"/>
        <v>REDW</v>
      </c>
      <c r="C2100">
        <v>2003</v>
      </c>
      <c r="D2100" t="str">
        <f t="shared" si="65"/>
        <v>REDW:2003</v>
      </c>
      <c r="E2100">
        <v>90</v>
      </c>
      <c r="F2100">
        <v>40.060212182000001</v>
      </c>
      <c r="G2100">
        <v>7.3810592138000004</v>
      </c>
      <c r="H2100">
        <v>13.688301509</v>
      </c>
    </row>
    <row r="2101" spans="1:8" x14ac:dyDescent="0.25">
      <c r="A2101" t="s">
        <v>408</v>
      </c>
      <c r="B2101" t="str">
        <f t="shared" si="64"/>
        <v>REDW</v>
      </c>
      <c r="C2101">
        <v>2004</v>
      </c>
      <c r="D2101" t="str">
        <f t="shared" si="65"/>
        <v>REDW:2004</v>
      </c>
      <c r="E2101">
        <v>90</v>
      </c>
      <c r="F2101">
        <v>41.222150444999997</v>
      </c>
      <c r="G2101">
        <v>7.3917160627999996</v>
      </c>
      <c r="H2101">
        <v>13.790617844</v>
      </c>
    </row>
    <row r="2102" spans="1:8" x14ac:dyDescent="0.25">
      <c r="A2102" t="s">
        <v>408</v>
      </c>
      <c r="B2102" t="str">
        <f t="shared" si="64"/>
        <v>REDW</v>
      </c>
      <c r="C2102">
        <v>2005</v>
      </c>
      <c r="D2102" t="str">
        <f t="shared" si="65"/>
        <v>REDW:2005</v>
      </c>
      <c r="E2102">
        <v>90</v>
      </c>
      <c r="F2102">
        <v>48.043863655000003</v>
      </c>
      <c r="G2102">
        <v>9.0605828103999997</v>
      </c>
      <c r="H2102">
        <v>15.129393348000001</v>
      </c>
    </row>
    <row r="2103" spans="1:8" x14ac:dyDescent="0.25">
      <c r="A2103" t="s">
        <v>408</v>
      </c>
      <c r="B2103" t="str">
        <f t="shared" si="64"/>
        <v>REDW</v>
      </c>
      <c r="C2103">
        <v>2006</v>
      </c>
      <c r="D2103" t="str">
        <f t="shared" si="65"/>
        <v>REDW:2006</v>
      </c>
      <c r="E2103">
        <v>90</v>
      </c>
      <c r="F2103">
        <v>48.168809025000002</v>
      </c>
      <c r="G2103">
        <v>8.9553833224999995</v>
      </c>
      <c r="H2103">
        <v>15.201780512999999</v>
      </c>
    </row>
    <row r="2104" spans="1:8" x14ac:dyDescent="0.25">
      <c r="A2104" t="s">
        <v>408</v>
      </c>
      <c r="B2104" t="str">
        <f t="shared" si="64"/>
        <v>REDW</v>
      </c>
      <c r="C2104">
        <v>2007</v>
      </c>
      <c r="D2104" t="str">
        <f t="shared" si="65"/>
        <v>REDW:2007</v>
      </c>
      <c r="E2104">
        <v>90</v>
      </c>
      <c r="F2104">
        <v>44.996296956000002</v>
      </c>
      <c r="G2104">
        <v>8.5617334965000005</v>
      </c>
      <c r="H2104">
        <v>14.380615797999999</v>
      </c>
    </row>
    <row r="2105" spans="1:8" x14ac:dyDescent="0.25">
      <c r="A2105" t="s">
        <v>408</v>
      </c>
      <c r="B2105" t="str">
        <f t="shared" si="64"/>
        <v>REDW</v>
      </c>
      <c r="C2105">
        <v>2008</v>
      </c>
      <c r="D2105" t="str">
        <f t="shared" si="65"/>
        <v>REDW:2008</v>
      </c>
      <c r="E2105">
        <v>90</v>
      </c>
      <c r="F2105">
        <v>41.635379079000003</v>
      </c>
      <c r="G2105">
        <v>8.2517251490000003</v>
      </c>
      <c r="H2105">
        <v>13.856122164</v>
      </c>
    </row>
    <row r="2106" spans="1:8" x14ac:dyDescent="0.25">
      <c r="A2106" t="s">
        <v>408</v>
      </c>
      <c r="B2106" t="str">
        <f t="shared" si="64"/>
        <v>REDW</v>
      </c>
      <c r="C2106">
        <v>2009</v>
      </c>
      <c r="D2106" t="str">
        <f t="shared" si="65"/>
        <v>REDW:2009</v>
      </c>
      <c r="E2106">
        <v>90</v>
      </c>
      <c r="F2106">
        <v>47.903845713999999</v>
      </c>
      <c r="G2106">
        <v>9.7415871681000006</v>
      </c>
      <c r="H2106">
        <v>14.939176518</v>
      </c>
    </row>
    <row r="2107" spans="1:8" x14ac:dyDescent="0.25">
      <c r="A2107" t="s">
        <v>408</v>
      </c>
      <c r="B2107" t="str">
        <f t="shared" si="64"/>
        <v>REDW</v>
      </c>
      <c r="C2107">
        <v>2010</v>
      </c>
      <c r="D2107" t="str">
        <f t="shared" si="65"/>
        <v>REDW:2010</v>
      </c>
      <c r="E2107">
        <v>90</v>
      </c>
      <c r="F2107">
        <v>43.038362251999999</v>
      </c>
      <c r="G2107">
        <v>9.6637873289999998</v>
      </c>
      <c r="H2107">
        <v>14.013174287</v>
      </c>
    </row>
    <row r="2108" spans="1:8" x14ac:dyDescent="0.25">
      <c r="A2108" t="s">
        <v>408</v>
      </c>
      <c r="B2108" t="str">
        <f t="shared" si="64"/>
        <v>REDW</v>
      </c>
      <c r="C2108">
        <v>2011</v>
      </c>
      <c r="D2108" t="str">
        <f t="shared" si="65"/>
        <v>REDW:2011</v>
      </c>
      <c r="E2108">
        <v>90</v>
      </c>
      <c r="F2108">
        <v>36.405326307000003</v>
      </c>
      <c r="G2108">
        <v>8.247073082</v>
      </c>
      <c r="H2108">
        <v>12.474991259999999</v>
      </c>
    </row>
    <row r="2109" spans="1:8" x14ac:dyDescent="0.25">
      <c r="A2109" t="s">
        <v>408</v>
      </c>
      <c r="B2109" t="str">
        <f t="shared" si="64"/>
        <v>REDW</v>
      </c>
      <c r="C2109">
        <v>2012</v>
      </c>
      <c r="D2109" t="str">
        <f t="shared" si="65"/>
        <v>REDW:2012</v>
      </c>
      <c r="E2109">
        <v>90</v>
      </c>
      <c r="F2109">
        <v>37.130646837</v>
      </c>
      <c r="G2109">
        <v>9.2443530536999994</v>
      </c>
      <c r="H2109">
        <v>12.490825404000001</v>
      </c>
    </row>
    <row r="2110" spans="1:8" x14ac:dyDescent="0.25">
      <c r="A2110" t="s">
        <v>408</v>
      </c>
      <c r="B2110" t="str">
        <f t="shared" si="64"/>
        <v>REDW</v>
      </c>
      <c r="C2110">
        <v>2013</v>
      </c>
      <c r="D2110" t="str">
        <f t="shared" si="65"/>
        <v>REDW:2013</v>
      </c>
      <c r="E2110">
        <v>90</v>
      </c>
      <c r="F2110">
        <v>37.213039514000002</v>
      </c>
      <c r="G2110">
        <v>8.7079293794999995</v>
      </c>
      <c r="H2110">
        <v>12.874050990000001</v>
      </c>
    </row>
    <row r="2111" spans="1:8" x14ac:dyDescent="0.25">
      <c r="A2111" t="s">
        <v>408</v>
      </c>
      <c r="B2111" t="str">
        <f t="shared" si="64"/>
        <v>REDW</v>
      </c>
      <c r="C2111">
        <v>2014</v>
      </c>
      <c r="D2111" t="str">
        <f t="shared" si="65"/>
        <v>REDW:2014</v>
      </c>
      <c r="E2111">
        <v>90</v>
      </c>
      <c r="F2111">
        <v>39.354981758000001</v>
      </c>
      <c r="G2111">
        <v>9.1760981164000004</v>
      </c>
      <c r="H2111">
        <v>13.241162979</v>
      </c>
    </row>
    <row r="2112" spans="1:8" x14ac:dyDescent="0.25">
      <c r="A2112" t="s">
        <v>408</v>
      </c>
      <c r="B2112" t="str">
        <f t="shared" si="64"/>
        <v>REDW</v>
      </c>
      <c r="C2112">
        <v>2015</v>
      </c>
      <c r="D2112" t="str">
        <f t="shared" si="65"/>
        <v>REDW:2015</v>
      </c>
      <c r="E2112">
        <v>90</v>
      </c>
      <c r="F2112">
        <v>36.519429295999998</v>
      </c>
      <c r="G2112">
        <v>8.3879612801000007</v>
      </c>
      <c r="H2112">
        <v>12.769053415</v>
      </c>
    </row>
    <row r="2113" spans="1:8" x14ac:dyDescent="0.25">
      <c r="A2113" t="s">
        <v>408</v>
      </c>
      <c r="B2113" t="str">
        <f t="shared" si="64"/>
        <v>REDW</v>
      </c>
      <c r="C2113">
        <v>2016</v>
      </c>
      <c r="D2113" t="str">
        <f t="shared" si="65"/>
        <v>REDW:2016</v>
      </c>
      <c r="E2113">
        <v>90</v>
      </c>
      <c r="F2113">
        <v>34.668533787000001</v>
      </c>
      <c r="G2113">
        <v>8.9222254825</v>
      </c>
      <c r="H2113">
        <v>12.138719383</v>
      </c>
    </row>
    <row r="2114" spans="1:8" x14ac:dyDescent="0.25">
      <c r="A2114" t="s">
        <v>408</v>
      </c>
      <c r="B2114" t="str">
        <f t="shared" ref="B2114:B2177" si="66">LEFT(A2114,4)</f>
        <v>REDW</v>
      </c>
      <c r="C2114">
        <v>2017</v>
      </c>
      <c r="D2114" t="str">
        <f t="shared" ref="D2114:D2177" si="67">CONCATENATE(B2114,":",C2114)</f>
        <v>REDW:2017</v>
      </c>
      <c r="E2114">
        <v>90</v>
      </c>
      <c r="F2114">
        <v>37.548427574999998</v>
      </c>
      <c r="G2114">
        <v>8.7680079860000006</v>
      </c>
      <c r="H2114">
        <v>12.626612215</v>
      </c>
    </row>
    <row r="2115" spans="1:8" x14ac:dyDescent="0.25">
      <c r="A2115" t="s">
        <v>123</v>
      </c>
      <c r="B2115" t="str">
        <f t="shared" si="66"/>
        <v>ROMA</v>
      </c>
      <c r="C2115">
        <v>1995</v>
      </c>
      <c r="D2115" t="str">
        <f t="shared" si="67"/>
        <v>ROMA:1995</v>
      </c>
      <c r="E2115">
        <v>90</v>
      </c>
      <c r="F2115">
        <v>150.9824515</v>
      </c>
      <c r="G2115">
        <v>9.5451069891000007</v>
      </c>
      <c r="H2115">
        <v>26.472375895999999</v>
      </c>
    </row>
    <row r="2116" spans="1:8" x14ac:dyDescent="0.25">
      <c r="A2116" t="s">
        <v>123</v>
      </c>
      <c r="B2116" t="str">
        <f t="shared" si="66"/>
        <v>ROMA</v>
      </c>
      <c r="C2116">
        <v>1996</v>
      </c>
      <c r="D2116" t="str">
        <f t="shared" si="67"/>
        <v>ROMA:1996</v>
      </c>
      <c r="E2116">
        <v>90</v>
      </c>
      <c r="F2116">
        <v>143.13977937000001</v>
      </c>
      <c r="G2116">
        <v>9.8564595651999998</v>
      </c>
      <c r="H2116">
        <v>26.181126462000002</v>
      </c>
    </row>
    <row r="2117" spans="1:8" x14ac:dyDescent="0.25">
      <c r="A2117" t="s">
        <v>123</v>
      </c>
      <c r="B2117" t="str">
        <f t="shared" si="66"/>
        <v>ROMA</v>
      </c>
      <c r="C2117">
        <v>1997</v>
      </c>
      <c r="D2117" t="str">
        <f t="shared" si="67"/>
        <v>ROMA:1997</v>
      </c>
      <c r="E2117">
        <v>90</v>
      </c>
      <c r="F2117">
        <v>139.28449214</v>
      </c>
      <c r="G2117">
        <v>9.4994750003000004</v>
      </c>
      <c r="H2117">
        <v>26.051254596</v>
      </c>
    </row>
    <row r="2118" spans="1:8" x14ac:dyDescent="0.25">
      <c r="A2118" t="s">
        <v>123</v>
      </c>
      <c r="B2118" t="str">
        <f t="shared" si="66"/>
        <v>ROMA</v>
      </c>
      <c r="C2118">
        <v>1999</v>
      </c>
      <c r="D2118" t="str">
        <f t="shared" si="67"/>
        <v>ROMA:1999</v>
      </c>
      <c r="E2118">
        <v>90</v>
      </c>
      <c r="F2118">
        <v>182.48802075</v>
      </c>
      <c r="G2118">
        <v>9.4360922294999998</v>
      </c>
      <c r="H2118">
        <v>27.964996204999998</v>
      </c>
    </row>
    <row r="2119" spans="1:8" x14ac:dyDescent="0.25">
      <c r="A2119" t="s">
        <v>123</v>
      </c>
      <c r="B2119" t="str">
        <f t="shared" si="66"/>
        <v>ROMA</v>
      </c>
      <c r="C2119">
        <v>2000</v>
      </c>
      <c r="D2119" t="str">
        <f t="shared" si="67"/>
        <v>ROMA:2000</v>
      </c>
      <c r="E2119">
        <v>90</v>
      </c>
      <c r="F2119">
        <v>160.86789730999999</v>
      </c>
      <c r="G2119">
        <v>9.2086437850999996</v>
      </c>
      <c r="H2119">
        <v>27.239970571000001</v>
      </c>
    </row>
    <row r="2120" spans="1:8" x14ac:dyDescent="0.25">
      <c r="A2120" t="s">
        <v>123</v>
      </c>
      <c r="B2120" t="str">
        <f t="shared" si="66"/>
        <v>ROMA</v>
      </c>
      <c r="C2120">
        <v>2001</v>
      </c>
      <c r="D2120" t="str">
        <f t="shared" si="67"/>
        <v>ROMA:2001</v>
      </c>
      <c r="E2120">
        <v>90</v>
      </c>
      <c r="F2120">
        <v>116.69679019</v>
      </c>
      <c r="G2120">
        <v>9.3396161009000007</v>
      </c>
      <c r="H2120">
        <v>24.343281202</v>
      </c>
    </row>
    <row r="2121" spans="1:8" x14ac:dyDescent="0.25">
      <c r="A2121" t="s">
        <v>123</v>
      </c>
      <c r="B2121" t="str">
        <f t="shared" si="66"/>
        <v>ROMA</v>
      </c>
      <c r="C2121">
        <v>2002</v>
      </c>
      <c r="D2121" t="str">
        <f t="shared" si="67"/>
        <v>ROMA:2002</v>
      </c>
      <c r="E2121">
        <v>90</v>
      </c>
      <c r="F2121">
        <v>120.24563719</v>
      </c>
      <c r="G2121">
        <v>9.3059811222000004</v>
      </c>
      <c r="H2121">
        <v>24.104935506</v>
      </c>
    </row>
    <row r="2122" spans="1:8" x14ac:dyDescent="0.25">
      <c r="A2122" t="s">
        <v>123</v>
      </c>
      <c r="B2122" t="str">
        <f t="shared" si="66"/>
        <v>ROMA</v>
      </c>
      <c r="C2122">
        <v>2003</v>
      </c>
      <c r="D2122" t="str">
        <f t="shared" si="67"/>
        <v>ROMA:2003</v>
      </c>
      <c r="E2122">
        <v>90</v>
      </c>
      <c r="F2122">
        <v>113.05492001</v>
      </c>
      <c r="G2122">
        <v>9.7180513959999999</v>
      </c>
      <c r="H2122">
        <v>24.016210859000001</v>
      </c>
    </row>
    <row r="2123" spans="1:8" x14ac:dyDescent="0.25">
      <c r="A2123" t="s">
        <v>123</v>
      </c>
      <c r="B2123" t="str">
        <f t="shared" si="66"/>
        <v>ROMA</v>
      </c>
      <c r="C2123">
        <v>2004</v>
      </c>
      <c r="D2123" t="str">
        <f t="shared" si="67"/>
        <v>ROMA:2004</v>
      </c>
      <c r="E2123">
        <v>90</v>
      </c>
      <c r="F2123">
        <v>151.41079389000001</v>
      </c>
      <c r="G2123">
        <v>9.7602608449999995</v>
      </c>
      <c r="H2123">
        <v>26.560320419</v>
      </c>
    </row>
    <row r="2124" spans="1:8" x14ac:dyDescent="0.25">
      <c r="A2124" t="s">
        <v>123</v>
      </c>
      <c r="B2124" t="str">
        <f t="shared" si="66"/>
        <v>ROMA</v>
      </c>
      <c r="C2124">
        <v>2005</v>
      </c>
      <c r="D2124" t="str">
        <f t="shared" si="67"/>
        <v>ROMA:2005</v>
      </c>
      <c r="E2124">
        <v>90</v>
      </c>
      <c r="F2124">
        <v>185.7888609</v>
      </c>
      <c r="G2124">
        <v>9.4672851791999992</v>
      </c>
      <c r="H2124">
        <v>28.634136262999998</v>
      </c>
    </row>
    <row r="2125" spans="1:8" x14ac:dyDescent="0.25">
      <c r="A2125" t="s">
        <v>123</v>
      </c>
      <c r="B2125" t="str">
        <f t="shared" si="66"/>
        <v>ROMA</v>
      </c>
      <c r="C2125">
        <v>2006</v>
      </c>
      <c r="D2125" t="str">
        <f t="shared" si="67"/>
        <v>ROMA:2006</v>
      </c>
      <c r="E2125">
        <v>90</v>
      </c>
      <c r="F2125">
        <v>156.49474620999999</v>
      </c>
      <c r="G2125">
        <v>9.8053109351999996</v>
      </c>
      <c r="H2125">
        <v>27.169251719999998</v>
      </c>
    </row>
    <row r="2126" spans="1:8" x14ac:dyDescent="0.25">
      <c r="A2126" t="s">
        <v>123</v>
      </c>
      <c r="B2126" t="str">
        <f t="shared" si="66"/>
        <v>ROMA</v>
      </c>
      <c r="C2126">
        <v>2007</v>
      </c>
      <c r="D2126" t="str">
        <f t="shared" si="67"/>
        <v>ROMA:2007</v>
      </c>
      <c r="E2126">
        <v>90</v>
      </c>
      <c r="F2126">
        <v>145.3847978</v>
      </c>
      <c r="G2126">
        <v>9.8211256655000003</v>
      </c>
      <c r="H2126">
        <v>25.968047480999999</v>
      </c>
    </row>
    <row r="2127" spans="1:8" x14ac:dyDescent="0.25">
      <c r="A2127" t="s">
        <v>123</v>
      </c>
      <c r="B2127" t="str">
        <f t="shared" si="66"/>
        <v>ROMA</v>
      </c>
      <c r="C2127">
        <v>2008</v>
      </c>
      <c r="D2127" t="str">
        <f t="shared" si="67"/>
        <v>ROMA:2008</v>
      </c>
      <c r="E2127">
        <v>90</v>
      </c>
      <c r="F2127">
        <v>112.8485922</v>
      </c>
      <c r="G2127">
        <v>9.7635806705999997</v>
      </c>
      <c r="H2127">
        <v>23.897126721999999</v>
      </c>
    </row>
    <row r="2128" spans="1:8" x14ac:dyDescent="0.25">
      <c r="A2128" t="s">
        <v>123</v>
      </c>
      <c r="B2128" t="str">
        <f t="shared" si="66"/>
        <v>ROMA</v>
      </c>
      <c r="C2128">
        <v>2009</v>
      </c>
      <c r="D2128" t="str">
        <f t="shared" si="67"/>
        <v>ROMA:2009</v>
      </c>
      <c r="E2128">
        <v>90</v>
      </c>
      <c r="F2128">
        <v>95.387766143999997</v>
      </c>
      <c r="G2128">
        <v>10.004052102999999</v>
      </c>
      <c r="H2128">
        <v>22.344000931</v>
      </c>
    </row>
    <row r="2129" spans="1:8" x14ac:dyDescent="0.25">
      <c r="A2129" t="s">
        <v>123</v>
      </c>
      <c r="B2129" t="str">
        <f t="shared" si="66"/>
        <v>ROMA</v>
      </c>
      <c r="C2129">
        <v>2010</v>
      </c>
      <c r="D2129" t="str">
        <f t="shared" si="67"/>
        <v>ROMA:2010</v>
      </c>
      <c r="E2129">
        <v>90</v>
      </c>
      <c r="F2129">
        <v>89.761873496999996</v>
      </c>
      <c r="G2129">
        <v>9.2355970217000003</v>
      </c>
      <c r="H2129">
        <v>21.750887183</v>
      </c>
    </row>
    <row r="2130" spans="1:8" x14ac:dyDescent="0.25">
      <c r="A2130" t="s">
        <v>123</v>
      </c>
      <c r="B2130" t="str">
        <f t="shared" si="66"/>
        <v>ROMA</v>
      </c>
      <c r="C2130">
        <v>2011</v>
      </c>
      <c r="D2130" t="str">
        <f t="shared" si="67"/>
        <v>ROMA:2011</v>
      </c>
      <c r="E2130">
        <v>90</v>
      </c>
      <c r="F2130">
        <v>95.776274381999997</v>
      </c>
      <c r="G2130">
        <v>9.9817436908000001</v>
      </c>
      <c r="H2130">
        <v>22.232895435</v>
      </c>
    </row>
    <row r="2131" spans="1:8" x14ac:dyDescent="0.25">
      <c r="A2131" t="s">
        <v>123</v>
      </c>
      <c r="B2131" t="str">
        <f t="shared" si="66"/>
        <v>ROMA</v>
      </c>
      <c r="C2131">
        <v>2012</v>
      </c>
      <c r="D2131" t="str">
        <f t="shared" si="67"/>
        <v>ROMA:2012</v>
      </c>
      <c r="E2131">
        <v>90</v>
      </c>
      <c r="F2131">
        <v>72.176214470999994</v>
      </c>
      <c r="G2131">
        <v>9.7124145758000004</v>
      </c>
      <c r="H2131">
        <v>19.604437237999999</v>
      </c>
    </row>
    <row r="2132" spans="1:8" x14ac:dyDescent="0.25">
      <c r="A2132" t="s">
        <v>123</v>
      </c>
      <c r="B2132" t="str">
        <f t="shared" si="66"/>
        <v>ROMA</v>
      </c>
      <c r="C2132">
        <v>2014</v>
      </c>
      <c r="D2132" t="str">
        <f t="shared" si="67"/>
        <v>ROMA:2014</v>
      </c>
      <c r="E2132">
        <v>90</v>
      </c>
      <c r="F2132">
        <v>69.991388014999998</v>
      </c>
      <c r="G2132">
        <v>9.3794172840000005</v>
      </c>
      <c r="H2132">
        <v>19.328675646000001</v>
      </c>
    </row>
    <row r="2133" spans="1:8" x14ac:dyDescent="0.25">
      <c r="A2133" t="s">
        <v>123</v>
      </c>
      <c r="B2133" t="str">
        <f t="shared" si="66"/>
        <v>ROMA</v>
      </c>
      <c r="C2133">
        <v>2015</v>
      </c>
      <c r="D2133" t="str">
        <f t="shared" si="67"/>
        <v>ROMA:2015</v>
      </c>
      <c r="E2133">
        <v>90</v>
      </c>
      <c r="F2133">
        <v>56.434311002999998</v>
      </c>
      <c r="G2133">
        <v>9.0945897057000007</v>
      </c>
      <c r="H2133">
        <v>17.221184624999999</v>
      </c>
    </row>
    <row r="2134" spans="1:8" x14ac:dyDescent="0.25">
      <c r="A2134" t="s">
        <v>123</v>
      </c>
      <c r="B2134" t="str">
        <f t="shared" si="66"/>
        <v>ROMA</v>
      </c>
      <c r="C2134">
        <v>2016</v>
      </c>
      <c r="D2134" t="str">
        <f t="shared" si="67"/>
        <v>ROMA:2016</v>
      </c>
      <c r="E2134">
        <v>90</v>
      </c>
      <c r="F2134">
        <v>57.072012569000002</v>
      </c>
      <c r="G2134">
        <v>9.3060154973000007</v>
      </c>
      <c r="H2134">
        <v>17.138728367999999</v>
      </c>
    </row>
    <row r="2135" spans="1:8" x14ac:dyDescent="0.25">
      <c r="A2135" t="s">
        <v>123</v>
      </c>
      <c r="B2135" t="str">
        <f t="shared" si="66"/>
        <v>ROMA</v>
      </c>
      <c r="C2135">
        <v>2017</v>
      </c>
      <c r="D2135" t="str">
        <f t="shared" si="67"/>
        <v>ROMA:2017</v>
      </c>
      <c r="E2135">
        <v>90</v>
      </c>
      <c r="F2135">
        <v>61.818856150999999</v>
      </c>
      <c r="G2135">
        <v>10.459371003999999</v>
      </c>
      <c r="H2135">
        <v>18.096063737000001</v>
      </c>
    </row>
    <row r="2136" spans="1:8" x14ac:dyDescent="0.25">
      <c r="A2136" t="s">
        <v>126</v>
      </c>
      <c r="B2136" t="str">
        <f t="shared" si="66"/>
        <v>ROMO</v>
      </c>
      <c r="C2136">
        <v>1991</v>
      </c>
      <c r="D2136" t="str">
        <f t="shared" si="67"/>
        <v>ROMO:1991</v>
      </c>
      <c r="E2136">
        <v>90</v>
      </c>
      <c r="F2136">
        <v>34.43047447</v>
      </c>
      <c r="G2136">
        <v>5.1778018542000002</v>
      </c>
      <c r="H2136">
        <v>12.064947125</v>
      </c>
    </row>
    <row r="2137" spans="1:8" x14ac:dyDescent="0.25">
      <c r="A2137" t="s">
        <v>126</v>
      </c>
      <c r="B2137" t="str">
        <f t="shared" si="66"/>
        <v>ROMO</v>
      </c>
      <c r="C2137">
        <v>1992</v>
      </c>
      <c r="D2137" t="str">
        <f t="shared" si="67"/>
        <v>ROMO:1992</v>
      </c>
      <c r="E2137">
        <v>90</v>
      </c>
      <c r="F2137">
        <v>32.445229582000003</v>
      </c>
      <c r="G2137">
        <v>5.0161894036000003</v>
      </c>
      <c r="H2137">
        <v>11.565965826999999</v>
      </c>
    </row>
    <row r="2138" spans="1:8" x14ac:dyDescent="0.25">
      <c r="A2138" t="s">
        <v>126</v>
      </c>
      <c r="B2138" t="str">
        <f t="shared" si="66"/>
        <v>ROMO</v>
      </c>
      <c r="C2138">
        <v>1993</v>
      </c>
      <c r="D2138" t="str">
        <f t="shared" si="67"/>
        <v>ROMO:1993</v>
      </c>
      <c r="E2138">
        <v>90</v>
      </c>
      <c r="F2138">
        <v>33.905252808</v>
      </c>
      <c r="G2138">
        <v>5.0500382317000003</v>
      </c>
      <c r="H2138">
        <v>11.95304584</v>
      </c>
    </row>
    <row r="2139" spans="1:8" x14ac:dyDescent="0.25">
      <c r="A2139" t="s">
        <v>126</v>
      </c>
      <c r="B2139" t="str">
        <f t="shared" si="66"/>
        <v>ROMO</v>
      </c>
      <c r="C2139">
        <v>1994</v>
      </c>
      <c r="D2139" t="str">
        <f t="shared" si="67"/>
        <v>ROMO:1994</v>
      </c>
      <c r="E2139">
        <v>90</v>
      </c>
      <c r="F2139">
        <v>31.927864804999999</v>
      </c>
      <c r="G2139">
        <v>4.8456674525999999</v>
      </c>
      <c r="H2139">
        <v>11.433941148000001</v>
      </c>
    </row>
    <row r="2140" spans="1:8" x14ac:dyDescent="0.25">
      <c r="A2140" t="s">
        <v>126</v>
      </c>
      <c r="B2140" t="str">
        <f t="shared" si="66"/>
        <v>ROMO</v>
      </c>
      <c r="C2140">
        <v>1995</v>
      </c>
      <c r="D2140" t="str">
        <f t="shared" si="67"/>
        <v>ROMO:1995</v>
      </c>
      <c r="E2140">
        <v>90</v>
      </c>
      <c r="F2140">
        <v>32.389657976000002</v>
      </c>
      <c r="G2140">
        <v>4.8659171402999997</v>
      </c>
      <c r="H2140">
        <v>11.534020386</v>
      </c>
    </row>
    <row r="2141" spans="1:8" x14ac:dyDescent="0.25">
      <c r="A2141" t="s">
        <v>126</v>
      </c>
      <c r="B2141" t="str">
        <f t="shared" si="66"/>
        <v>ROMO</v>
      </c>
      <c r="C2141">
        <v>1996</v>
      </c>
      <c r="D2141" t="str">
        <f t="shared" si="67"/>
        <v>ROMO:1996</v>
      </c>
      <c r="E2141">
        <v>90</v>
      </c>
      <c r="F2141">
        <v>32.572671589000002</v>
      </c>
      <c r="G2141">
        <v>5.3346942329999996</v>
      </c>
      <c r="H2141">
        <v>11.648720661</v>
      </c>
    </row>
    <row r="2142" spans="1:8" x14ac:dyDescent="0.25">
      <c r="A2142" t="s">
        <v>126</v>
      </c>
      <c r="B2142" t="str">
        <f t="shared" si="66"/>
        <v>ROMO</v>
      </c>
      <c r="C2142">
        <v>1997</v>
      </c>
      <c r="D2142" t="str">
        <f t="shared" si="67"/>
        <v>ROMO:1997</v>
      </c>
      <c r="E2142">
        <v>90</v>
      </c>
      <c r="F2142">
        <v>28.829485686999998</v>
      </c>
      <c r="G2142">
        <v>4.6325426154000002</v>
      </c>
      <c r="H2142">
        <v>10.470904319000001</v>
      </c>
    </row>
    <row r="2143" spans="1:8" x14ac:dyDescent="0.25">
      <c r="A2143" t="s">
        <v>126</v>
      </c>
      <c r="B2143" t="str">
        <f t="shared" si="66"/>
        <v>ROMO</v>
      </c>
      <c r="C2143">
        <v>1998</v>
      </c>
      <c r="D2143" t="str">
        <f t="shared" si="67"/>
        <v>ROMO:1998</v>
      </c>
      <c r="E2143">
        <v>90</v>
      </c>
      <c r="F2143">
        <v>30.956830695000001</v>
      </c>
      <c r="G2143">
        <v>4.2749348281000001</v>
      </c>
      <c r="H2143">
        <v>11.105935397</v>
      </c>
    </row>
    <row r="2144" spans="1:8" x14ac:dyDescent="0.25">
      <c r="A2144" t="s">
        <v>126</v>
      </c>
      <c r="B2144" t="str">
        <f t="shared" si="66"/>
        <v>ROMO</v>
      </c>
      <c r="C2144">
        <v>1999</v>
      </c>
      <c r="D2144" t="str">
        <f t="shared" si="67"/>
        <v>ROMO:1999</v>
      </c>
      <c r="E2144">
        <v>90</v>
      </c>
      <c r="F2144">
        <v>29.685254578999999</v>
      </c>
      <c r="G2144">
        <v>4.6797562641999999</v>
      </c>
      <c r="H2144">
        <v>10.682275826</v>
      </c>
    </row>
    <row r="2145" spans="1:8" x14ac:dyDescent="0.25">
      <c r="A2145" t="s">
        <v>126</v>
      </c>
      <c r="B2145" t="str">
        <f t="shared" si="66"/>
        <v>ROMO</v>
      </c>
      <c r="C2145">
        <v>2000</v>
      </c>
      <c r="D2145" t="str">
        <f t="shared" si="67"/>
        <v>ROMO:2000</v>
      </c>
      <c r="E2145">
        <v>90</v>
      </c>
      <c r="F2145">
        <v>26.584262912</v>
      </c>
      <c r="G2145">
        <v>4.0990115312000004</v>
      </c>
      <c r="H2145">
        <v>9.6081860513000006</v>
      </c>
    </row>
    <row r="2146" spans="1:8" x14ac:dyDescent="0.25">
      <c r="A2146" t="s">
        <v>126</v>
      </c>
      <c r="B2146" t="str">
        <f t="shared" si="66"/>
        <v>ROMO</v>
      </c>
      <c r="C2146">
        <v>2001</v>
      </c>
      <c r="D2146" t="str">
        <f t="shared" si="67"/>
        <v>ROMO:2001</v>
      </c>
      <c r="E2146">
        <v>90</v>
      </c>
      <c r="F2146">
        <v>34.499992175999999</v>
      </c>
      <c r="G2146">
        <v>4.9059764434000002</v>
      </c>
      <c r="H2146">
        <v>12.031707374</v>
      </c>
    </row>
    <row r="2147" spans="1:8" x14ac:dyDescent="0.25">
      <c r="A2147" t="s">
        <v>126</v>
      </c>
      <c r="B2147" t="str">
        <f t="shared" si="66"/>
        <v>ROMO</v>
      </c>
      <c r="C2147">
        <v>2002</v>
      </c>
      <c r="D2147" t="str">
        <f t="shared" si="67"/>
        <v>ROMO:2002</v>
      </c>
      <c r="E2147">
        <v>90</v>
      </c>
      <c r="F2147">
        <v>37.519392607</v>
      </c>
      <c r="G2147">
        <v>4.9471185846000001</v>
      </c>
      <c r="H2147">
        <v>12.650907288999999</v>
      </c>
    </row>
    <row r="2148" spans="1:8" x14ac:dyDescent="0.25">
      <c r="A2148" t="s">
        <v>126</v>
      </c>
      <c r="B2148" t="str">
        <f t="shared" si="66"/>
        <v>ROMO</v>
      </c>
      <c r="C2148">
        <v>2003</v>
      </c>
      <c r="D2148" t="str">
        <f t="shared" si="67"/>
        <v>ROMO:2003</v>
      </c>
      <c r="E2148">
        <v>90</v>
      </c>
      <c r="F2148">
        <v>30.619123131999999</v>
      </c>
      <c r="G2148">
        <v>4.7455116673999997</v>
      </c>
      <c r="H2148">
        <v>10.981424302000001</v>
      </c>
    </row>
    <row r="2149" spans="1:8" x14ac:dyDescent="0.25">
      <c r="A2149" t="s">
        <v>126</v>
      </c>
      <c r="B2149" t="str">
        <f t="shared" si="66"/>
        <v>ROMO</v>
      </c>
      <c r="C2149">
        <v>2004</v>
      </c>
      <c r="D2149" t="str">
        <f t="shared" si="67"/>
        <v>ROMO:2004</v>
      </c>
      <c r="E2149">
        <v>90</v>
      </c>
      <c r="F2149">
        <v>28.918855888</v>
      </c>
      <c r="G2149">
        <v>4.7614624206</v>
      </c>
      <c r="H2149">
        <v>10.32250004</v>
      </c>
    </row>
    <row r="2150" spans="1:8" x14ac:dyDescent="0.25">
      <c r="A2150" t="s">
        <v>126</v>
      </c>
      <c r="B2150" t="str">
        <f t="shared" si="66"/>
        <v>ROMO</v>
      </c>
      <c r="C2150">
        <v>2005</v>
      </c>
      <c r="D2150" t="str">
        <f t="shared" si="67"/>
        <v>ROMO:2005</v>
      </c>
      <c r="E2150">
        <v>90</v>
      </c>
      <c r="F2150">
        <v>31.435536475999999</v>
      </c>
      <c r="G2150">
        <v>4.6933236197000001</v>
      </c>
      <c r="H2150">
        <v>11.165592618</v>
      </c>
    </row>
    <row r="2151" spans="1:8" x14ac:dyDescent="0.25">
      <c r="A2151" t="s">
        <v>126</v>
      </c>
      <c r="B2151" t="str">
        <f t="shared" si="66"/>
        <v>ROMO</v>
      </c>
      <c r="C2151">
        <v>2006</v>
      </c>
      <c r="D2151" t="str">
        <f t="shared" si="67"/>
        <v>ROMO:2006</v>
      </c>
      <c r="E2151">
        <v>90</v>
      </c>
      <c r="F2151">
        <v>30.087242924000002</v>
      </c>
      <c r="G2151">
        <v>5.2043299870000004</v>
      </c>
      <c r="H2151">
        <v>10.836052674999999</v>
      </c>
    </row>
    <row r="2152" spans="1:8" x14ac:dyDescent="0.25">
      <c r="A2152" t="s">
        <v>126</v>
      </c>
      <c r="B2152" t="str">
        <f t="shared" si="66"/>
        <v>ROMO</v>
      </c>
      <c r="C2152">
        <v>2007</v>
      </c>
      <c r="D2152" t="str">
        <f t="shared" si="67"/>
        <v>ROMO:2007</v>
      </c>
      <c r="E2152">
        <v>90</v>
      </c>
      <c r="F2152">
        <v>28.835987683999999</v>
      </c>
      <c r="G2152">
        <v>4.3967160801</v>
      </c>
      <c r="H2152">
        <v>10.419807358</v>
      </c>
    </row>
    <row r="2153" spans="1:8" x14ac:dyDescent="0.25">
      <c r="A2153" t="s">
        <v>126</v>
      </c>
      <c r="B2153" t="str">
        <f t="shared" si="66"/>
        <v>ROMO</v>
      </c>
      <c r="C2153">
        <v>2008</v>
      </c>
      <c r="D2153" t="str">
        <f t="shared" si="67"/>
        <v>ROMO:2008</v>
      </c>
      <c r="E2153">
        <v>90</v>
      </c>
      <c r="F2153">
        <v>27.886279172999998</v>
      </c>
      <c r="G2153">
        <v>4.9811675616000004</v>
      </c>
      <c r="H2153">
        <v>10.082682609000001</v>
      </c>
    </row>
    <row r="2154" spans="1:8" x14ac:dyDescent="0.25">
      <c r="A2154" t="s">
        <v>126</v>
      </c>
      <c r="B2154" t="str">
        <f t="shared" si="66"/>
        <v>ROMO</v>
      </c>
      <c r="C2154">
        <v>2009</v>
      </c>
      <c r="D2154" t="str">
        <f t="shared" si="67"/>
        <v>ROMO:2009</v>
      </c>
      <c r="E2154">
        <v>90</v>
      </c>
      <c r="F2154">
        <v>26.633231644999999</v>
      </c>
      <c r="G2154">
        <v>4.6037760102999998</v>
      </c>
      <c r="H2154">
        <v>9.5204534718999998</v>
      </c>
    </row>
    <row r="2155" spans="1:8" x14ac:dyDescent="0.25">
      <c r="A2155" t="s">
        <v>126</v>
      </c>
      <c r="B2155" t="str">
        <f t="shared" si="66"/>
        <v>ROMO</v>
      </c>
      <c r="C2155">
        <v>2010</v>
      </c>
      <c r="D2155" t="str">
        <f t="shared" si="67"/>
        <v>ROMO:2010</v>
      </c>
      <c r="E2155">
        <v>90</v>
      </c>
      <c r="F2155">
        <v>24.401542165999999</v>
      </c>
      <c r="G2155">
        <v>4.2918017410999996</v>
      </c>
      <c r="H2155">
        <v>8.7110267909000001</v>
      </c>
    </row>
    <row r="2156" spans="1:8" x14ac:dyDescent="0.25">
      <c r="A2156" t="s">
        <v>126</v>
      </c>
      <c r="B2156" t="str">
        <f t="shared" si="66"/>
        <v>ROMO</v>
      </c>
      <c r="C2156">
        <v>2011</v>
      </c>
      <c r="D2156" t="str">
        <f t="shared" si="67"/>
        <v>ROMO:2011</v>
      </c>
      <c r="E2156">
        <v>90</v>
      </c>
      <c r="F2156">
        <v>26.779276321000001</v>
      </c>
      <c r="G2156">
        <v>5.1727752514000001</v>
      </c>
      <c r="H2156">
        <v>9.3514024778000007</v>
      </c>
    </row>
    <row r="2157" spans="1:8" x14ac:dyDescent="0.25">
      <c r="A2157" t="s">
        <v>126</v>
      </c>
      <c r="B2157" t="str">
        <f t="shared" si="66"/>
        <v>ROMO</v>
      </c>
      <c r="C2157">
        <v>2012</v>
      </c>
      <c r="D2157" t="str">
        <f t="shared" si="67"/>
        <v>ROMO:2012</v>
      </c>
      <c r="E2157">
        <v>90</v>
      </c>
      <c r="F2157">
        <v>25.325731546</v>
      </c>
      <c r="G2157">
        <v>4.7085423266999999</v>
      </c>
      <c r="H2157">
        <v>9.1378188320000007</v>
      </c>
    </row>
    <row r="2158" spans="1:8" x14ac:dyDescent="0.25">
      <c r="A2158" t="s">
        <v>126</v>
      </c>
      <c r="B2158" t="str">
        <f t="shared" si="66"/>
        <v>ROMO</v>
      </c>
      <c r="C2158">
        <v>2013</v>
      </c>
      <c r="D2158" t="str">
        <f t="shared" si="67"/>
        <v>ROMO:2013</v>
      </c>
      <c r="E2158">
        <v>90</v>
      </c>
      <c r="F2158">
        <v>26.175114793999999</v>
      </c>
      <c r="G2158">
        <v>4.6405228715</v>
      </c>
      <c r="H2158">
        <v>9.3392288331</v>
      </c>
    </row>
    <row r="2159" spans="1:8" x14ac:dyDescent="0.25">
      <c r="A2159" t="s">
        <v>126</v>
      </c>
      <c r="B2159" t="str">
        <f t="shared" si="66"/>
        <v>ROMO</v>
      </c>
      <c r="C2159">
        <v>2014</v>
      </c>
      <c r="D2159" t="str">
        <f t="shared" si="67"/>
        <v>ROMO:2014</v>
      </c>
      <c r="E2159">
        <v>90</v>
      </c>
      <c r="F2159">
        <v>26.522478230000001</v>
      </c>
      <c r="G2159">
        <v>4.8318733520999997</v>
      </c>
      <c r="H2159">
        <v>9.3293970843</v>
      </c>
    </row>
    <row r="2160" spans="1:8" x14ac:dyDescent="0.25">
      <c r="A2160" t="s">
        <v>126</v>
      </c>
      <c r="B2160" t="str">
        <f t="shared" si="66"/>
        <v>ROMO</v>
      </c>
      <c r="C2160">
        <v>2015</v>
      </c>
      <c r="D2160" t="str">
        <f t="shared" si="67"/>
        <v>ROMO:2015</v>
      </c>
      <c r="E2160">
        <v>90</v>
      </c>
      <c r="F2160">
        <v>22.245294069</v>
      </c>
      <c r="G2160">
        <v>4.1017859929</v>
      </c>
      <c r="H2160">
        <v>7.5027873193000003</v>
      </c>
    </row>
    <row r="2161" spans="1:8" x14ac:dyDescent="0.25">
      <c r="A2161" t="s">
        <v>126</v>
      </c>
      <c r="B2161" t="str">
        <f t="shared" si="66"/>
        <v>ROMO</v>
      </c>
      <c r="C2161">
        <v>2016</v>
      </c>
      <c r="D2161" t="str">
        <f t="shared" si="67"/>
        <v>ROMO:2016</v>
      </c>
      <c r="E2161">
        <v>90</v>
      </c>
      <c r="F2161">
        <v>22.746561463999999</v>
      </c>
      <c r="G2161">
        <v>4.7816919958000002</v>
      </c>
      <c r="H2161">
        <v>7.9722479870000003</v>
      </c>
    </row>
    <row r="2162" spans="1:8" x14ac:dyDescent="0.25">
      <c r="A2162" t="s">
        <v>126</v>
      </c>
      <c r="B2162" t="str">
        <f t="shared" si="66"/>
        <v>ROMO</v>
      </c>
      <c r="C2162">
        <v>2017</v>
      </c>
      <c r="D2162" t="str">
        <f t="shared" si="67"/>
        <v>ROMO:2017</v>
      </c>
      <c r="E2162">
        <v>90</v>
      </c>
      <c r="F2162">
        <v>24.788464360999999</v>
      </c>
      <c r="G2162">
        <v>4.9571437970999996</v>
      </c>
      <c r="H2162">
        <v>8.8752698669000001</v>
      </c>
    </row>
    <row r="2163" spans="1:8" x14ac:dyDescent="0.25">
      <c r="A2163" t="s">
        <v>129</v>
      </c>
      <c r="B2163" t="str">
        <f t="shared" si="66"/>
        <v>SACR</v>
      </c>
      <c r="C2163">
        <v>2001</v>
      </c>
      <c r="D2163" t="str">
        <f t="shared" si="67"/>
        <v>SACR:2001</v>
      </c>
      <c r="E2163">
        <v>90</v>
      </c>
      <c r="F2163">
        <v>56.277251704999998</v>
      </c>
      <c r="G2163">
        <v>4.9939334299000002</v>
      </c>
      <c r="H2163">
        <v>16.464874743999999</v>
      </c>
    </row>
    <row r="2164" spans="1:8" x14ac:dyDescent="0.25">
      <c r="A2164" t="s">
        <v>129</v>
      </c>
      <c r="B2164" t="str">
        <f t="shared" si="66"/>
        <v>SACR</v>
      </c>
      <c r="C2164">
        <v>2002</v>
      </c>
      <c r="D2164" t="str">
        <f t="shared" si="67"/>
        <v>SACR:2002</v>
      </c>
      <c r="E2164">
        <v>90</v>
      </c>
      <c r="F2164">
        <v>53.204867383</v>
      </c>
      <c r="G2164">
        <v>4.9158463608999998</v>
      </c>
      <c r="H2164">
        <v>16.452745271000001</v>
      </c>
    </row>
    <row r="2165" spans="1:8" x14ac:dyDescent="0.25">
      <c r="A2165" t="s">
        <v>129</v>
      </c>
      <c r="B2165" t="str">
        <f t="shared" si="66"/>
        <v>SACR</v>
      </c>
      <c r="C2165">
        <v>2003</v>
      </c>
      <c r="D2165" t="str">
        <f t="shared" si="67"/>
        <v>SACR:2003</v>
      </c>
      <c r="E2165">
        <v>90</v>
      </c>
      <c r="F2165">
        <v>54.101586560000001</v>
      </c>
      <c r="G2165">
        <v>5.0914275753</v>
      </c>
      <c r="H2165">
        <v>16.705938905</v>
      </c>
    </row>
    <row r="2166" spans="1:8" x14ac:dyDescent="0.25">
      <c r="A2166" t="s">
        <v>129</v>
      </c>
      <c r="B2166" t="str">
        <f t="shared" si="66"/>
        <v>SACR</v>
      </c>
      <c r="C2166">
        <v>2004</v>
      </c>
      <c r="D2166" t="str">
        <f t="shared" si="67"/>
        <v>SACR:2004</v>
      </c>
      <c r="E2166">
        <v>90</v>
      </c>
      <c r="F2166">
        <v>53.460292672000001</v>
      </c>
      <c r="G2166">
        <v>5.3933446760999999</v>
      </c>
      <c r="H2166">
        <v>16.547143889000001</v>
      </c>
    </row>
    <row r="2167" spans="1:8" x14ac:dyDescent="0.25">
      <c r="A2167" t="s">
        <v>129</v>
      </c>
      <c r="B2167" t="str">
        <f t="shared" si="66"/>
        <v>SACR</v>
      </c>
      <c r="C2167">
        <v>2005</v>
      </c>
      <c r="D2167" t="str">
        <f t="shared" si="67"/>
        <v>SACR:2005</v>
      </c>
      <c r="E2167">
        <v>90</v>
      </c>
      <c r="F2167">
        <v>63.214446289000001</v>
      </c>
      <c r="G2167">
        <v>5.2128159502999996</v>
      </c>
      <c r="H2167">
        <v>18.033219204000002</v>
      </c>
    </row>
    <row r="2168" spans="1:8" x14ac:dyDescent="0.25">
      <c r="A2168" t="s">
        <v>129</v>
      </c>
      <c r="B2168" t="str">
        <f t="shared" si="66"/>
        <v>SACR</v>
      </c>
      <c r="C2168">
        <v>2006</v>
      </c>
      <c r="D2168" t="str">
        <f t="shared" si="67"/>
        <v>SACR:2006</v>
      </c>
      <c r="E2168">
        <v>90</v>
      </c>
      <c r="F2168">
        <v>50.218999074000003</v>
      </c>
      <c r="G2168">
        <v>5.4083150432</v>
      </c>
      <c r="H2168">
        <v>16.012703731999999</v>
      </c>
    </row>
    <row r="2169" spans="1:8" x14ac:dyDescent="0.25">
      <c r="A2169" t="s">
        <v>129</v>
      </c>
      <c r="B2169" t="str">
        <f t="shared" si="66"/>
        <v>SACR</v>
      </c>
      <c r="C2169">
        <v>2008</v>
      </c>
      <c r="D2169" t="str">
        <f t="shared" si="67"/>
        <v>SACR:2008</v>
      </c>
      <c r="E2169">
        <v>90</v>
      </c>
      <c r="F2169">
        <v>51.913286886999998</v>
      </c>
      <c r="G2169">
        <v>5.4681738716000003</v>
      </c>
      <c r="H2169">
        <v>16.051694354999999</v>
      </c>
    </row>
    <row r="2170" spans="1:8" x14ac:dyDescent="0.25">
      <c r="A2170" t="s">
        <v>129</v>
      </c>
      <c r="B2170" t="str">
        <f t="shared" si="66"/>
        <v>SACR</v>
      </c>
      <c r="C2170">
        <v>2009</v>
      </c>
      <c r="D2170" t="str">
        <f t="shared" si="67"/>
        <v>SACR:2009</v>
      </c>
      <c r="E2170">
        <v>90</v>
      </c>
      <c r="F2170">
        <v>44.686449605</v>
      </c>
      <c r="G2170">
        <v>5.2965709164000003</v>
      </c>
      <c r="H2170">
        <v>14.686058422</v>
      </c>
    </row>
    <row r="2171" spans="1:8" x14ac:dyDescent="0.25">
      <c r="A2171" t="s">
        <v>129</v>
      </c>
      <c r="B2171" t="str">
        <f t="shared" si="66"/>
        <v>SACR</v>
      </c>
      <c r="C2171">
        <v>2010</v>
      </c>
      <c r="D2171" t="str">
        <f t="shared" si="67"/>
        <v>SACR:2010</v>
      </c>
      <c r="E2171">
        <v>90</v>
      </c>
      <c r="F2171">
        <v>47.876894190000002</v>
      </c>
      <c r="G2171">
        <v>5.4902653830999997</v>
      </c>
      <c r="H2171">
        <v>15.293808172</v>
      </c>
    </row>
    <row r="2172" spans="1:8" x14ac:dyDescent="0.25">
      <c r="A2172" t="s">
        <v>129</v>
      </c>
      <c r="B2172" t="str">
        <f t="shared" si="66"/>
        <v>SACR</v>
      </c>
      <c r="C2172">
        <v>2011</v>
      </c>
      <c r="D2172" t="str">
        <f t="shared" si="67"/>
        <v>SACR:2011</v>
      </c>
      <c r="E2172">
        <v>90</v>
      </c>
      <c r="F2172">
        <v>47.542066587000001</v>
      </c>
      <c r="G2172">
        <v>4.9512321649000004</v>
      </c>
      <c r="H2172">
        <v>15.418751746</v>
      </c>
    </row>
    <row r="2173" spans="1:8" x14ac:dyDescent="0.25">
      <c r="A2173" t="s">
        <v>129</v>
      </c>
      <c r="B2173" t="str">
        <f t="shared" si="66"/>
        <v>SACR</v>
      </c>
      <c r="C2173">
        <v>2012</v>
      </c>
      <c r="D2173" t="str">
        <f t="shared" si="67"/>
        <v>SACR:2012</v>
      </c>
      <c r="E2173">
        <v>90</v>
      </c>
      <c r="F2173">
        <v>46.962575559999998</v>
      </c>
      <c r="G2173">
        <v>5.1501201542999997</v>
      </c>
      <c r="H2173">
        <v>15.327741960000001</v>
      </c>
    </row>
    <row r="2174" spans="1:8" x14ac:dyDescent="0.25">
      <c r="A2174" t="s">
        <v>129</v>
      </c>
      <c r="B2174" t="str">
        <f t="shared" si="66"/>
        <v>SACR</v>
      </c>
      <c r="C2174">
        <v>2013</v>
      </c>
      <c r="D2174" t="str">
        <f t="shared" si="67"/>
        <v>SACR:2013</v>
      </c>
      <c r="E2174">
        <v>90</v>
      </c>
      <c r="F2174">
        <v>49.523393861000002</v>
      </c>
      <c r="G2174">
        <v>5.1877125258000003</v>
      </c>
      <c r="H2174">
        <v>15.807568394</v>
      </c>
    </row>
    <row r="2175" spans="1:8" x14ac:dyDescent="0.25">
      <c r="A2175" t="s">
        <v>129</v>
      </c>
      <c r="B2175" t="str">
        <f t="shared" si="66"/>
        <v>SACR</v>
      </c>
      <c r="C2175">
        <v>2014</v>
      </c>
      <c r="D2175" t="str">
        <f t="shared" si="67"/>
        <v>SACR:2014</v>
      </c>
      <c r="E2175">
        <v>90</v>
      </c>
      <c r="F2175">
        <v>54.569607208000001</v>
      </c>
      <c r="G2175">
        <v>5.4391860453999996</v>
      </c>
      <c r="H2175">
        <v>16.629136172999999</v>
      </c>
    </row>
    <row r="2176" spans="1:8" x14ac:dyDescent="0.25">
      <c r="A2176" t="s">
        <v>129</v>
      </c>
      <c r="B2176" t="str">
        <f t="shared" si="66"/>
        <v>SACR</v>
      </c>
      <c r="C2176">
        <v>2015</v>
      </c>
      <c r="D2176" t="str">
        <f t="shared" si="67"/>
        <v>SACR:2015</v>
      </c>
      <c r="E2176">
        <v>90</v>
      </c>
      <c r="F2176">
        <v>45.662326518999997</v>
      </c>
      <c r="G2176">
        <v>5.3948334101000004</v>
      </c>
      <c r="H2176">
        <v>15.046360941</v>
      </c>
    </row>
    <row r="2177" spans="1:8" x14ac:dyDescent="0.25">
      <c r="A2177" t="s">
        <v>129</v>
      </c>
      <c r="B2177" t="str">
        <f t="shared" si="66"/>
        <v>SACR</v>
      </c>
      <c r="C2177">
        <v>2016</v>
      </c>
      <c r="D2177" t="str">
        <f t="shared" si="67"/>
        <v>SACR:2016</v>
      </c>
      <c r="E2177">
        <v>90</v>
      </c>
      <c r="F2177">
        <v>41.277463066000003</v>
      </c>
      <c r="G2177">
        <v>5.3502031208999998</v>
      </c>
      <c r="H2177">
        <v>13.978254364</v>
      </c>
    </row>
    <row r="2178" spans="1:8" x14ac:dyDescent="0.25">
      <c r="A2178" t="s">
        <v>129</v>
      </c>
      <c r="B2178" t="str">
        <f t="shared" ref="B2178:B2241" si="68">LEFT(A2178,4)</f>
        <v>SACR</v>
      </c>
      <c r="C2178">
        <v>2017</v>
      </c>
      <c r="D2178" t="str">
        <f t="shared" ref="D2178:D2241" si="69">CONCATENATE(B2178,":",C2178)</f>
        <v>SACR:2017</v>
      </c>
      <c r="E2178">
        <v>90</v>
      </c>
      <c r="F2178">
        <v>44.066500058000003</v>
      </c>
      <c r="G2178">
        <v>5.4680698456999997</v>
      </c>
      <c r="H2178">
        <v>14.488911434</v>
      </c>
    </row>
    <row r="2179" spans="1:8" x14ac:dyDescent="0.25">
      <c r="A2179" t="s">
        <v>409</v>
      </c>
      <c r="B2179" t="str">
        <f t="shared" si="68"/>
        <v>SAFO</v>
      </c>
      <c r="C2179">
        <v>2003</v>
      </c>
      <c r="D2179" t="str">
        <f t="shared" si="69"/>
        <v>SAFO:2003</v>
      </c>
      <c r="E2179">
        <v>90</v>
      </c>
      <c r="F2179">
        <v>138.74846409</v>
      </c>
      <c r="G2179">
        <v>8.6843324612000004</v>
      </c>
      <c r="H2179">
        <v>25.532904043999999</v>
      </c>
    </row>
    <row r="2180" spans="1:8" x14ac:dyDescent="0.25">
      <c r="A2180" t="s">
        <v>409</v>
      </c>
      <c r="B2180" t="str">
        <f t="shared" si="68"/>
        <v>SAFO</v>
      </c>
      <c r="C2180">
        <v>2004</v>
      </c>
      <c r="D2180" t="str">
        <f t="shared" si="69"/>
        <v>SAFO:2004</v>
      </c>
      <c r="E2180">
        <v>90</v>
      </c>
      <c r="F2180">
        <v>113.47816329</v>
      </c>
      <c r="G2180">
        <v>8.3169781934000007</v>
      </c>
      <c r="H2180">
        <v>23.618142562999999</v>
      </c>
    </row>
    <row r="2181" spans="1:8" x14ac:dyDescent="0.25">
      <c r="A2181" t="s">
        <v>409</v>
      </c>
      <c r="B2181" t="str">
        <f t="shared" si="68"/>
        <v>SAFO</v>
      </c>
      <c r="C2181">
        <v>2005</v>
      </c>
      <c r="D2181" t="str">
        <f t="shared" si="69"/>
        <v>SAFO:2005</v>
      </c>
      <c r="E2181">
        <v>90</v>
      </c>
      <c r="F2181">
        <v>164.99857352000001</v>
      </c>
      <c r="G2181">
        <v>8.4674107289999991</v>
      </c>
      <c r="H2181">
        <v>27.266424347000001</v>
      </c>
    </row>
    <row r="2182" spans="1:8" x14ac:dyDescent="0.25">
      <c r="A2182" t="s">
        <v>409</v>
      </c>
      <c r="B2182" t="str">
        <f t="shared" si="68"/>
        <v>SAFO</v>
      </c>
      <c r="C2182">
        <v>2006</v>
      </c>
      <c r="D2182" t="str">
        <f t="shared" si="69"/>
        <v>SAFO:2006</v>
      </c>
      <c r="E2182">
        <v>90</v>
      </c>
      <c r="F2182">
        <v>124.99719021999999</v>
      </c>
      <c r="G2182">
        <v>8.6986317818999996</v>
      </c>
      <c r="H2182">
        <v>24.492544990999999</v>
      </c>
    </row>
    <row r="2183" spans="1:8" x14ac:dyDescent="0.25">
      <c r="A2183" t="s">
        <v>409</v>
      </c>
      <c r="B2183" t="str">
        <f t="shared" si="68"/>
        <v>SAFO</v>
      </c>
      <c r="C2183">
        <v>2007</v>
      </c>
      <c r="D2183" t="str">
        <f t="shared" si="69"/>
        <v>SAFO:2007</v>
      </c>
      <c r="E2183">
        <v>90</v>
      </c>
      <c r="F2183">
        <v>128.81159018</v>
      </c>
      <c r="G2183">
        <v>9.0833118693999992</v>
      </c>
      <c r="H2183">
        <v>24.716536553000001</v>
      </c>
    </row>
    <row r="2184" spans="1:8" x14ac:dyDescent="0.25">
      <c r="A2184" t="s">
        <v>409</v>
      </c>
      <c r="B2184" t="str">
        <f t="shared" si="68"/>
        <v>SAFO</v>
      </c>
      <c r="C2184">
        <v>2008</v>
      </c>
      <c r="D2184" t="str">
        <f t="shared" si="69"/>
        <v>SAFO:2008</v>
      </c>
      <c r="E2184">
        <v>90</v>
      </c>
      <c r="F2184">
        <v>107.21373733999999</v>
      </c>
      <c r="G2184">
        <v>8.7837501599000003</v>
      </c>
      <c r="H2184">
        <v>23.450449995</v>
      </c>
    </row>
    <row r="2185" spans="1:8" x14ac:dyDescent="0.25">
      <c r="A2185" t="s">
        <v>409</v>
      </c>
      <c r="B2185" t="str">
        <f t="shared" si="68"/>
        <v>SAFO</v>
      </c>
      <c r="C2185">
        <v>2009</v>
      </c>
      <c r="D2185" t="str">
        <f t="shared" si="69"/>
        <v>SAFO:2009</v>
      </c>
      <c r="E2185">
        <v>90</v>
      </c>
      <c r="F2185">
        <v>116.48907212</v>
      </c>
      <c r="G2185">
        <v>9.0057790014000005</v>
      </c>
      <c r="H2185">
        <v>23.494068989999999</v>
      </c>
    </row>
    <row r="2186" spans="1:8" x14ac:dyDescent="0.25">
      <c r="A2186" t="s">
        <v>409</v>
      </c>
      <c r="B2186" t="str">
        <f t="shared" si="68"/>
        <v>SAFO</v>
      </c>
      <c r="C2186">
        <v>2010</v>
      </c>
      <c r="D2186" t="str">
        <f t="shared" si="69"/>
        <v>SAFO:2010</v>
      </c>
      <c r="E2186">
        <v>90</v>
      </c>
      <c r="F2186">
        <v>134.95355167</v>
      </c>
      <c r="G2186">
        <v>8.5466671115999997</v>
      </c>
      <c r="H2186">
        <v>25.044859758000001</v>
      </c>
    </row>
    <row r="2187" spans="1:8" x14ac:dyDescent="0.25">
      <c r="A2187" t="s">
        <v>410</v>
      </c>
      <c r="B2187" t="str">
        <f t="shared" si="68"/>
        <v>SAGA</v>
      </c>
      <c r="C2187">
        <v>2002</v>
      </c>
      <c r="D2187" t="str">
        <f t="shared" si="69"/>
        <v>SAGA:2002</v>
      </c>
      <c r="E2187">
        <v>90</v>
      </c>
      <c r="F2187">
        <v>67.676704059000002</v>
      </c>
      <c r="G2187">
        <v>5.0830457265</v>
      </c>
      <c r="H2187">
        <v>18.658397883999999</v>
      </c>
    </row>
    <row r="2188" spans="1:8" x14ac:dyDescent="0.25">
      <c r="A2188" t="s">
        <v>410</v>
      </c>
      <c r="B2188" t="str">
        <f t="shared" si="68"/>
        <v>SAGA</v>
      </c>
      <c r="C2188">
        <v>2003</v>
      </c>
      <c r="D2188" t="str">
        <f t="shared" si="69"/>
        <v>SAGA:2003</v>
      </c>
      <c r="E2188">
        <v>90</v>
      </c>
      <c r="F2188">
        <v>58.036625919000002</v>
      </c>
      <c r="G2188">
        <v>5.0275540557999996</v>
      </c>
      <c r="H2188">
        <v>17.121445214000001</v>
      </c>
    </row>
    <row r="2189" spans="1:8" x14ac:dyDescent="0.25">
      <c r="A2189" t="s">
        <v>410</v>
      </c>
      <c r="B2189" t="str">
        <f t="shared" si="68"/>
        <v>SAGA</v>
      </c>
      <c r="C2189">
        <v>2004</v>
      </c>
      <c r="D2189" t="str">
        <f t="shared" si="69"/>
        <v>SAGA:2004</v>
      </c>
      <c r="E2189">
        <v>90</v>
      </c>
      <c r="F2189">
        <v>64.796502418000003</v>
      </c>
      <c r="G2189">
        <v>5.5571183986000001</v>
      </c>
      <c r="H2189">
        <v>17.875352586999998</v>
      </c>
    </row>
    <row r="2190" spans="1:8" x14ac:dyDescent="0.25">
      <c r="A2190" t="s">
        <v>410</v>
      </c>
      <c r="B2190" t="str">
        <f t="shared" si="68"/>
        <v>SAGA</v>
      </c>
      <c r="C2190">
        <v>2005</v>
      </c>
      <c r="D2190" t="str">
        <f t="shared" si="69"/>
        <v>SAGA:2005</v>
      </c>
      <c r="E2190">
        <v>90</v>
      </c>
      <c r="F2190">
        <v>59.988899916999998</v>
      </c>
      <c r="G2190">
        <v>5.4359199668000002</v>
      </c>
      <c r="H2190">
        <v>17.659183749</v>
      </c>
    </row>
    <row r="2191" spans="1:8" x14ac:dyDescent="0.25">
      <c r="A2191" t="s">
        <v>410</v>
      </c>
      <c r="B2191" t="str">
        <f t="shared" si="68"/>
        <v>SAGA</v>
      </c>
      <c r="C2191">
        <v>2006</v>
      </c>
      <c r="D2191" t="str">
        <f t="shared" si="69"/>
        <v>SAGA:2006</v>
      </c>
      <c r="E2191">
        <v>90</v>
      </c>
      <c r="F2191">
        <v>50.403667349000003</v>
      </c>
      <c r="G2191">
        <v>5.2779788886999999</v>
      </c>
      <c r="H2191">
        <v>15.835494297</v>
      </c>
    </row>
    <row r="2192" spans="1:8" x14ac:dyDescent="0.25">
      <c r="A2192" t="s">
        <v>410</v>
      </c>
      <c r="B2192" t="str">
        <f t="shared" si="68"/>
        <v>SAGA</v>
      </c>
      <c r="C2192">
        <v>2007</v>
      </c>
      <c r="D2192" t="str">
        <f t="shared" si="69"/>
        <v>SAGA:2007</v>
      </c>
      <c r="E2192">
        <v>90</v>
      </c>
      <c r="F2192">
        <v>48.720900888000003</v>
      </c>
      <c r="G2192">
        <v>5.1393025727000001</v>
      </c>
      <c r="H2192">
        <v>15.580713997</v>
      </c>
    </row>
    <row r="2193" spans="1:8" x14ac:dyDescent="0.25">
      <c r="A2193" t="s">
        <v>410</v>
      </c>
      <c r="B2193" t="str">
        <f t="shared" si="68"/>
        <v>SAGA</v>
      </c>
      <c r="C2193">
        <v>2008</v>
      </c>
      <c r="D2193" t="str">
        <f t="shared" si="69"/>
        <v>SAGA:2008</v>
      </c>
      <c r="E2193">
        <v>90</v>
      </c>
      <c r="F2193">
        <v>48.713911007999997</v>
      </c>
      <c r="G2193">
        <v>5.6603128046000002</v>
      </c>
      <c r="H2193">
        <v>15.525370519000001</v>
      </c>
    </row>
    <row r="2194" spans="1:8" x14ac:dyDescent="0.25">
      <c r="A2194" t="s">
        <v>410</v>
      </c>
      <c r="B2194" t="str">
        <f t="shared" si="68"/>
        <v>SAGA</v>
      </c>
      <c r="C2194">
        <v>2012</v>
      </c>
      <c r="D2194" t="str">
        <f t="shared" si="69"/>
        <v>SAGA:2012</v>
      </c>
      <c r="E2194">
        <v>90</v>
      </c>
      <c r="F2194">
        <v>37.366489473000001</v>
      </c>
      <c r="G2194">
        <v>5.2409790752000003</v>
      </c>
      <c r="H2194">
        <v>13.088063457000001</v>
      </c>
    </row>
    <row r="2195" spans="1:8" x14ac:dyDescent="0.25">
      <c r="A2195" t="s">
        <v>410</v>
      </c>
      <c r="B2195" t="str">
        <f t="shared" si="68"/>
        <v>SAGA</v>
      </c>
      <c r="C2195">
        <v>2013</v>
      </c>
      <c r="D2195" t="str">
        <f t="shared" si="69"/>
        <v>SAGA:2013</v>
      </c>
      <c r="E2195">
        <v>90</v>
      </c>
      <c r="F2195">
        <v>44.301853713</v>
      </c>
      <c r="G2195">
        <v>6.0724701584999998</v>
      </c>
      <c r="H2195">
        <v>14.549119679</v>
      </c>
    </row>
    <row r="2196" spans="1:8" x14ac:dyDescent="0.25">
      <c r="A2196" t="s">
        <v>410</v>
      </c>
      <c r="B2196" t="str">
        <f t="shared" si="68"/>
        <v>SAGA</v>
      </c>
      <c r="C2196">
        <v>2014</v>
      </c>
      <c r="D2196" t="str">
        <f t="shared" si="69"/>
        <v>SAGA:2014</v>
      </c>
      <c r="E2196">
        <v>90</v>
      </c>
      <c r="F2196">
        <v>42.232633173000004</v>
      </c>
      <c r="G2196">
        <v>5.8936624895999996</v>
      </c>
      <c r="H2196">
        <v>14.200246548999999</v>
      </c>
    </row>
    <row r="2197" spans="1:8" x14ac:dyDescent="0.25">
      <c r="A2197" t="s">
        <v>410</v>
      </c>
      <c r="B2197" t="str">
        <f t="shared" si="68"/>
        <v>SAGA</v>
      </c>
      <c r="C2197">
        <v>2015</v>
      </c>
      <c r="D2197" t="str">
        <f t="shared" si="69"/>
        <v>SAGA:2015</v>
      </c>
      <c r="E2197">
        <v>90</v>
      </c>
      <c r="F2197">
        <v>39.858702375</v>
      </c>
      <c r="G2197">
        <v>5.7940945954999998</v>
      </c>
      <c r="H2197">
        <v>13.663797242999999</v>
      </c>
    </row>
    <row r="2198" spans="1:8" x14ac:dyDescent="0.25">
      <c r="A2198" t="s">
        <v>410</v>
      </c>
      <c r="B2198" t="str">
        <f t="shared" si="68"/>
        <v>SAGA</v>
      </c>
      <c r="C2198">
        <v>2016</v>
      </c>
      <c r="D2198" t="str">
        <f t="shared" si="69"/>
        <v>SAGA:2016</v>
      </c>
      <c r="E2198">
        <v>90</v>
      </c>
      <c r="F2198">
        <v>36.128516570999999</v>
      </c>
      <c r="G2198">
        <v>5.4961313795000004</v>
      </c>
      <c r="H2198">
        <v>12.628540485</v>
      </c>
    </row>
    <row r="2199" spans="1:8" x14ac:dyDescent="0.25">
      <c r="A2199" t="s">
        <v>410</v>
      </c>
      <c r="B2199" t="str">
        <f t="shared" si="68"/>
        <v>SAGA</v>
      </c>
      <c r="C2199">
        <v>2017</v>
      </c>
      <c r="D2199" t="str">
        <f t="shared" si="69"/>
        <v>SAGA:2017</v>
      </c>
      <c r="E2199">
        <v>90</v>
      </c>
      <c r="F2199">
        <v>33.962823917999998</v>
      </c>
      <c r="G2199">
        <v>5.0909304092000003</v>
      </c>
      <c r="H2199">
        <v>12.114231664</v>
      </c>
    </row>
    <row r="2200" spans="1:8" x14ac:dyDescent="0.25">
      <c r="A2200" t="s">
        <v>411</v>
      </c>
      <c r="B2200" t="str">
        <f t="shared" si="68"/>
        <v>SAGO</v>
      </c>
      <c r="C2200">
        <v>1990</v>
      </c>
      <c r="D2200" t="str">
        <f t="shared" si="69"/>
        <v>SAGO:1990</v>
      </c>
      <c r="E2200">
        <v>90</v>
      </c>
      <c r="F2200">
        <v>128.41710696999999</v>
      </c>
      <c r="G2200">
        <v>5.4272019168999996</v>
      </c>
      <c r="H2200">
        <v>24.712548477999999</v>
      </c>
    </row>
    <row r="2201" spans="1:8" x14ac:dyDescent="0.25">
      <c r="A2201" t="s">
        <v>411</v>
      </c>
      <c r="B2201" t="str">
        <f t="shared" si="68"/>
        <v>SAGO</v>
      </c>
      <c r="C2201">
        <v>1991</v>
      </c>
      <c r="D2201" t="str">
        <f t="shared" si="69"/>
        <v>SAGO:1991</v>
      </c>
      <c r="E2201">
        <v>90</v>
      </c>
      <c r="F2201">
        <v>88.172888650000004</v>
      </c>
      <c r="G2201">
        <v>5.1769614383000002</v>
      </c>
      <c r="H2201">
        <v>21.041756843000002</v>
      </c>
    </row>
    <row r="2202" spans="1:8" x14ac:dyDescent="0.25">
      <c r="A2202" t="s">
        <v>411</v>
      </c>
      <c r="B2202" t="str">
        <f t="shared" si="68"/>
        <v>SAGO</v>
      </c>
      <c r="C2202">
        <v>1993</v>
      </c>
      <c r="D2202" t="str">
        <f t="shared" si="69"/>
        <v>SAGO:1993</v>
      </c>
      <c r="E2202">
        <v>90</v>
      </c>
      <c r="F2202">
        <v>99.210853587000003</v>
      </c>
      <c r="G2202">
        <v>5.3958870962000001</v>
      </c>
      <c r="H2202">
        <v>22.584637933</v>
      </c>
    </row>
    <row r="2203" spans="1:8" x14ac:dyDescent="0.25">
      <c r="A2203" t="s">
        <v>411</v>
      </c>
      <c r="B2203" t="str">
        <f t="shared" si="68"/>
        <v>SAGO</v>
      </c>
      <c r="C2203">
        <v>1995</v>
      </c>
      <c r="D2203" t="str">
        <f t="shared" si="69"/>
        <v>SAGO:1995</v>
      </c>
      <c r="E2203">
        <v>90</v>
      </c>
      <c r="F2203">
        <v>92.382034317000006</v>
      </c>
      <c r="G2203">
        <v>5.3971372078000002</v>
      </c>
      <c r="H2203">
        <v>21.742175949</v>
      </c>
    </row>
    <row r="2204" spans="1:8" x14ac:dyDescent="0.25">
      <c r="A2204" t="s">
        <v>411</v>
      </c>
      <c r="B2204" t="str">
        <f t="shared" si="68"/>
        <v>SAGO</v>
      </c>
      <c r="C2204">
        <v>1996</v>
      </c>
      <c r="D2204" t="str">
        <f t="shared" si="69"/>
        <v>SAGO:1996</v>
      </c>
      <c r="E2204">
        <v>90</v>
      </c>
      <c r="F2204">
        <v>78.816144082999998</v>
      </c>
      <c r="G2204">
        <v>5.9283462678000003</v>
      </c>
      <c r="H2204">
        <v>20.257705727000001</v>
      </c>
    </row>
    <row r="2205" spans="1:8" x14ac:dyDescent="0.25">
      <c r="A2205" t="s">
        <v>411</v>
      </c>
      <c r="B2205" t="str">
        <f t="shared" si="68"/>
        <v>SAGO</v>
      </c>
      <c r="C2205">
        <v>1999</v>
      </c>
      <c r="D2205" t="str">
        <f t="shared" si="69"/>
        <v>SAGO:1999</v>
      </c>
      <c r="E2205">
        <v>90</v>
      </c>
      <c r="F2205">
        <v>85.978181344000006</v>
      </c>
      <c r="G2205">
        <v>5.6309044195000002</v>
      </c>
      <c r="H2205">
        <v>21.130890932</v>
      </c>
    </row>
    <row r="2206" spans="1:8" x14ac:dyDescent="0.25">
      <c r="A2206" t="s">
        <v>411</v>
      </c>
      <c r="B2206" t="str">
        <f t="shared" si="68"/>
        <v>SAGO</v>
      </c>
      <c r="C2206">
        <v>2001</v>
      </c>
      <c r="D2206" t="str">
        <f t="shared" si="69"/>
        <v>SAGO:2001</v>
      </c>
      <c r="E2206">
        <v>90</v>
      </c>
      <c r="F2206">
        <v>75.630945240000003</v>
      </c>
      <c r="G2206">
        <v>4.9660809861999997</v>
      </c>
      <c r="H2206">
        <v>19.747653895999999</v>
      </c>
    </row>
    <row r="2207" spans="1:8" x14ac:dyDescent="0.25">
      <c r="A2207" t="s">
        <v>411</v>
      </c>
      <c r="B2207" t="str">
        <f t="shared" si="68"/>
        <v>SAGO</v>
      </c>
      <c r="C2207">
        <v>2002</v>
      </c>
      <c r="D2207" t="str">
        <f t="shared" si="69"/>
        <v>SAGO:2002</v>
      </c>
      <c r="E2207">
        <v>90</v>
      </c>
      <c r="F2207">
        <v>90.037750806000005</v>
      </c>
      <c r="G2207">
        <v>5.4228439608999999</v>
      </c>
      <c r="H2207">
        <v>21.378893076000001</v>
      </c>
    </row>
    <row r="2208" spans="1:8" x14ac:dyDescent="0.25">
      <c r="A2208" t="s">
        <v>411</v>
      </c>
      <c r="B2208" t="str">
        <f t="shared" si="68"/>
        <v>SAGO</v>
      </c>
      <c r="C2208">
        <v>2003</v>
      </c>
      <c r="D2208" t="str">
        <f t="shared" si="69"/>
        <v>SAGO:2003</v>
      </c>
      <c r="E2208">
        <v>90</v>
      </c>
      <c r="F2208">
        <v>83.188933790999997</v>
      </c>
      <c r="G2208">
        <v>5.3246759103999999</v>
      </c>
      <c r="H2208">
        <v>20.177449047</v>
      </c>
    </row>
    <row r="2209" spans="1:8" x14ac:dyDescent="0.25">
      <c r="A2209" t="s">
        <v>411</v>
      </c>
      <c r="B2209" t="str">
        <f t="shared" si="68"/>
        <v>SAGO</v>
      </c>
      <c r="C2209">
        <v>2004</v>
      </c>
      <c r="D2209" t="str">
        <f t="shared" si="69"/>
        <v>SAGO:2004</v>
      </c>
      <c r="E2209">
        <v>90</v>
      </c>
      <c r="F2209">
        <v>78.417904058999994</v>
      </c>
      <c r="G2209">
        <v>5.8284012262999996</v>
      </c>
      <c r="H2209">
        <v>20.431991131</v>
      </c>
    </row>
    <row r="2210" spans="1:8" x14ac:dyDescent="0.25">
      <c r="A2210" t="s">
        <v>411</v>
      </c>
      <c r="B2210" t="str">
        <f t="shared" si="68"/>
        <v>SAGO</v>
      </c>
      <c r="C2210">
        <v>2005</v>
      </c>
      <c r="D2210" t="str">
        <f t="shared" si="69"/>
        <v>SAGO:2005</v>
      </c>
      <c r="E2210">
        <v>90</v>
      </c>
      <c r="F2210">
        <v>78.962711213999995</v>
      </c>
      <c r="G2210">
        <v>6.0569484581999999</v>
      </c>
      <c r="H2210">
        <v>20.218301252</v>
      </c>
    </row>
    <row r="2211" spans="1:8" x14ac:dyDescent="0.25">
      <c r="A2211" t="s">
        <v>411</v>
      </c>
      <c r="B2211" t="str">
        <f t="shared" si="68"/>
        <v>SAGO</v>
      </c>
      <c r="C2211">
        <v>2006</v>
      </c>
      <c r="D2211" t="str">
        <f t="shared" si="69"/>
        <v>SAGO:2006</v>
      </c>
      <c r="E2211">
        <v>90</v>
      </c>
      <c r="F2211">
        <v>69.601051068000004</v>
      </c>
      <c r="G2211">
        <v>5.8397729887000001</v>
      </c>
      <c r="H2211">
        <v>18.974419310999998</v>
      </c>
    </row>
    <row r="2212" spans="1:8" x14ac:dyDescent="0.25">
      <c r="A2212" t="s">
        <v>411</v>
      </c>
      <c r="B2212" t="str">
        <f t="shared" si="68"/>
        <v>SAGO</v>
      </c>
      <c r="C2212">
        <v>2007</v>
      </c>
      <c r="D2212" t="str">
        <f t="shared" si="69"/>
        <v>SAGO:2007</v>
      </c>
      <c r="E2212">
        <v>90</v>
      </c>
      <c r="F2212">
        <v>64.092658487999998</v>
      </c>
      <c r="G2212">
        <v>5.5965315663000004</v>
      </c>
      <c r="H2212">
        <v>18.168555616999999</v>
      </c>
    </row>
    <row r="2213" spans="1:8" x14ac:dyDescent="0.25">
      <c r="A2213" t="s">
        <v>411</v>
      </c>
      <c r="B2213" t="str">
        <f t="shared" si="68"/>
        <v>SAGO</v>
      </c>
      <c r="C2213">
        <v>2008</v>
      </c>
      <c r="D2213" t="str">
        <f t="shared" si="69"/>
        <v>SAGO:2008</v>
      </c>
      <c r="E2213">
        <v>90</v>
      </c>
      <c r="F2213">
        <v>67.518372474000003</v>
      </c>
      <c r="G2213">
        <v>6.4147805963</v>
      </c>
      <c r="H2213">
        <v>18.750851328</v>
      </c>
    </row>
    <row r="2214" spans="1:8" x14ac:dyDescent="0.25">
      <c r="A2214" t="s">
        <v>411</v>
      </c>
      <c r="B2214" t="str">
        <f t="shared" si="68"/>
        <v>SAGO</v>
      </c>
      <c r="C2214">
        <v>2009</v>
      </c>
      <c r="D2214" t="str">
        <f t="shared" si="69"/>
        <v>SAGO:2009</v>
      </c>
      <c r="E2214">
        <v>90</v>
      </c>
      <c r="F2214">
        <v>58.175932238999998</v>
      </c>
      <c r="G2214">
        <v>5.8626852069000002</v>
      </c>
      <c r="H2214">
        <v>17.366852263999998</v>
      </c>
    </row>
    <row r="2215" spans="1:8" x14ac:dyDescent="0.25">
      <c r="A2215" t="s">
        <v>411</v>
      </c>
      <c r="B2215" t="str">
        <f t="shared" si="68"/>
        <v>SAGO</v>
      </c>
      <c r="C2215">
        <v>2010</v>
      </c>
      <c r="D2215" t="str">
        <f t="shared" si="69"/>
        <v>SAGO:2010</v>
      </c>
      <c r="E2215">
        <v>90</v>
      </c>
      <c r="F2215">
        <v>51.030686955999997</v>
      </c>
      <c r="G2215">
        <v>5.9493327674999996</v>
      </c>
      <c r="H2215">
        <v>16.132583237999999</v>
      </c>
    </row>
    <row r="2216" spans="1:8" x14ac:dyDescent="0.25">
      <c r="A2216" t="s">
        <v>411</v>
      </c>
      <c r="B2216" t="str">
        <f t="shared" si="68"/>
        <v>SAGO</v>
      </c>
      <c r="C2216">
        <v>2011</v>
      </c>
      <c r="D2216" t="str">
        <f t="shared" si="69"/>
        <v>SAGO:2011</v>
      </c>
      <c r="E2216">
        <v>90</v>
      </c>
      <c r="F2216">
        <v>45.410654063999999</v>
      </c>
      <c r="G2216">
        <v>6.1575061827999997</v>
      </c>
      <c r="H2216">
        <v>14.941828144</v>
      </c>
    </row>
    <row r="2217" spans="1:8" x14ac:dyDescent="0.25">
      <c r="A2217" t="s">
        <v>411</v>
      </c>
      <c r="B2217" t="str">
        <f t="shared" si="68"/>
        <v>SAGO</v>
      </c>
      <c r="C2217">
        <v>2012</v>
      </c>
      <c r="D2217" t="str">
        <f t="shared" si="69"/>
        <v>SAGO:2012</v>
      </c>
      <c r="E2217">
        <v>90</v>
      </c>
      <c r="F2217">
        <v>46.472707016000001</v>
      </c>
      <c r="G2217">
        <v>6.1276817063999998</v>
      </c>
      <c r="H2217">
        <v>15.182298493999999</v>
      </c>
    </row>
    <row r="2218" spans="1:8" x14ac:dyDescent="0.25">
      <c r="A2218" t="s">
        <v>411</v>
      </c>
      <c r="B2218" t="str">
        <f t="shared" si="68"/>
        <v>SAGO</v>
      </c>
      <c r="C2218">
        <v>2013</v>
      </c>
      <c r="D2218" t="str">
        <f t="shared" si="69"/>
        <v>SAGO:2013</v>
      </c>
      <c r="E2218">
        <v>90</v>
      </c>
      <c r="F2218">
        <v>46.577035963999997</v>
      </c>
      <c r="G2218">
        <v>6.0957914793999999</v>
      </c>
      <c r="H2218">
        <v>15.067286583</v>
      </c>
    </row>
    <row r="2219" spans="1:8" x14ac:dyDescent="0.25">
      <c r="A2219" t="s">
        <v>411</v>
      </c>
      <c r="B2219" t="str">
        <f t="shared" si="68"/>
        <v>SAGO</v>
      </c>
      <c r="C2219">
        <v>2014</v>
      </c>
      <c r="D2219" t="str">
        <f t="shared" si="69"/>
        <v>SAGO:2014</v>
      </c>
      <c r="E2219">
        <v>90</v>
      </c>
      <c r="F2219">
        <v>47.095133513999997</v>
      </c>
      <c r="G2219">
        <v>6.0896972827999996</v>
      </c>
      <c r="H2219">
        <v>15.203638869000001</v>
      </c>
    </row>
    <row r="2220" spans="1:8" x14ac:dyDescent="0.25">
      <c r="A2220" t="s">
        <v>411</v>
      </c>
      <c r="B2220" t="str">
        <f t="shared" si="68"/>
        <v>SAGO</v>
      </c>
      <c r="C2220">
        <v>2015</v>
      </c>
      <c r="D2220" t="str">
        <f t="shared" si="69"/>
        <v>SAGO:2015</v>
      </c>
      <c r="E2220">
        <v>90</v>
      </c>
      <c r="F2220">
        <v>42.089298479999997</v>
      </c>
      <c r="G2220">
        <v>5.8199919112999998</v>
      </c>
      <c r="H2220">
        <v>14.151261760000001</v>
      </c>
    </row>
    <row r="2221" spans="1:8" x14ac:dyDescent="0.25">
      <c r="A2221" t="s">
        <v>411</v>
      </c>
      <c r="B2221" t="str">
        <f t="shared" si="68"/>
        <v>SAGO</v>
      </c>
      <c r="C2221">
        <v>2016</v>
      </c>
      <c r="D2221" t="str">
        <f t="shared" si="69"/>
        <v>SAGO:2016</v>
      </c>
      <c r="E2221">
        <v>90</v>
      </c>
      <c r="F2221">
        <v>42.942892720000003</v>
      </c>
      <c r="G2221">
        <v>5.9630539028999996</v>
      </c>
      <c r="H2221">
        <v>14.375520599</v>
      </c>
    </row>
    <row r="2222" spans="1:8" x14ac:dyDescent="0.25">
      <c r="A2222" t="s">
        <v>411</v>
      </c>
      <c r="B2222" t="str">
        <f t="shared" si="68"/>
        <v>SAGO</v>
      </c>
      <c r="C2222">
        <v>2017</v>
      </c>
      <c r="D2222" t="str">
        <f t="shared" si="69"/>
        <v>SAGO:2017</v>
      </c>
      <c r="E2222">
        <v>90</v>
      </c>
      <c r="F2222">
        <v>43.295305869000003</v>
      </c>
      <c r="G2222">
        <v>6.0497220844999999</v>
      </c>
      <c r="H2222">
        <v>14.480131117000001</v>
      </c>
    </row>
    <row r="2223" spans="1:8" x14ac:dyDescent="0.25">
      <c r="A2223" t="s">
        <v>412</v>
      </c>
      <c r="B2223" t="str">
        <f t="shared" si="68"/>
        <v>SAGU</v>
      </c>
      <c r="C2223">
        <v>1990</v>
      </c>
      <c r="D2223" t="str">
        <f t="shared" si="69"/>
        <v>SAGU:1990</v>
      </c>
      <c r="E2223">
        <v>90</v>
      </c>
      <c r="F2223">
        <v>38.018899115000004</v>
      </c>
      <c r="G2223">
        <v>4.3365653967000002</v>
      </c>
      <c r="H2223">
        <v>13.15186437</v>
      </c>
    </row>
    <row r="2224" spans="1:8" x14ac:dyDescent="0.25">
      <c r="A2224" t="s">
        <v>412</v>
      </c>
      <c r="B2224" t="str">
        <f t="shared" si="68"/>
        <v>SAGU</v>
      </c>
      <c r="C2224">
        <v>1991</v>
      </c>
      <c r="D2224" t="str">
        <f t="shared" si="69"/>
        <v>SAGU:1991</v>
      </c>
      <c r="E2224">
        <v>90</v>
      </c>
      <c r="F2224">
        <v>38.193262306999998</v>
      </c>
      <c r="G2224">
        <v>4.380290885</v>
      </c>
      <c r="H2224">
        <v>13.112554025</v>
      </c>
    </row>
    <row r="2225" spans="1:8" x14ac:dyDescent="0.25">
      <c r="A2225" t="s">
        <v>412</v>
      </c>
      <c r="B2225" t="str">
        <f t="shared" si="68"/>
        <v>SAGU</v>
      </c>
      <c r="C2225">
        <v>1992</v>
      </c>
      <c r="D2225" t="str">
        <f t="shared" si="69"/>
        <v>SAGU:1992</v>
      </c>
      <c r="E2225">
        <v>90</v>
      </c>
      <c r="F2225">
        <v>39.982402413999999</v>
      </c>
      <c r="G2225">
        <v>4.7063326262</v>
      </c>
      <c r="H2225">
        <v>13.455567692000001</v>
      </c>
    </row>
    <row r="2226" spans="1:8" x14ac:dyDescent="0.25">
      <c r="A2226" t="s">
        <v>412</v>
      </c>
      <c r="B2226" t="str">
        <f t="shared" si="68"/>
        <v>SAGU</v>
      </c>
      <c r="C2226">
        <v>2002</v>
      </c>
      <c r="D2226" t="str">
        <f t="shared" si="69"/>
        <v>SAGU:2002</v>
      </c>
      <c r="E2226">
        <v>90</v>
      </c>
      <c r="F2226">
        <v>37.610267307999997</v>
      </c>
      <c r="G2226">
        <v>4.6164534194</v>
      </c>
      <c r="H2226">
        <v>12.841211046</v>
      </c>
    </row>
    <row r="2227" spans="1:8" x14ac:dyDescent="0.25">
      <c r="A2227" t="s">
        <v>412</v>
      </c>
      <c r="B2227" t="str">
        <f t="shared" si="68"/>
        <v>SAGU</v>
      </c>
      <c r="C2227">
        <v>2003</v>
      </c>
      <c r="D2227" t="str">
        <f t="shared" si="69"/>
        <v>SAGU:2003</v>
      </c>
      <c r="E2227">
        <v>90</v>
      </c>
      <c r="F2227">
        <v>39.027790682999999</v>
      </c>
      <c r="G2227">
        <v>4.7626087586999999</v>
      </c>
      <c r="H2227">
        <v>13.340436502999999</v>
      </c>
    </row>
    <row r="2228" spans="1:8" x14ac:dyDescent="0.25">
      <c r="A2228" t="s">
        <v>412</v>
      </c>
      <c r="B2228" t="str">
        <f t="shared" si="68"/>
        <v>SAGU</v>
      </c>
      <c r="C2228">
        <v>2004</v>
      </c>
      <c r="D2228" t="str">
        <f t="shared" si="69"/>
        <v>SAGU:2004</v>
      </c>
      <c r="E2228">
        <v>90</v>
      </c>
      <c r="F2228">
        <v>32.586322158999998</v>
      </c>
      <c r="G2228">
        <v>4.8904873565999996</v>
      </c>
      <c r="H2228">
        <v>11.727062229</v>
      </c>
    </row>
    <row r="2229" spans="1:8" x14ac:dyDescent="0.25">
      <c r="A2229" t="s">
        <v>412</v>
      </c>
      <c r="B2229" t="str">
        <f t="shared" si="68"/>
        <v>SAGU</v>
      </c>
      <c r="C2229">
        <v>2005</v>
      </c>
      <c r="D2229" t="str">
        <f t="shared" si="69"/>
        <v>SAGU:2005</v>
      </c>
      <c r="E2229">
        <v>90</v>
      </c>
      <c r="F2229">
        <v>35.421887368999997</v>
      </c>
      <c r="G2229">
        <v>4.4169251154999998</v>
      </c>
      <c r="H2229">
        <v>12.455950973</v>
      </c>
    </row>
    <row r="2230" spans="1:8" x14ac:dyDescent="0.25">
      <c r="A2230" t="s">
        <v>412</v>
      </c>
      <c r="B2230" t="str">
        <f t="shared" si="68"/>
        <v>SAGU</v>
      </c>
      <c r="C2230">
        <v>2006</v>
      </c>
      <c r="D2230" t="str">
        <f t="shared" si="69"/>
        <v>SAGU:2006</v>
      </c>
      <c r="E2230">
        <v>90</v>
      </c>
      <c r="F2230">
        <v>33.925709447000003</v>
      </c>
      <c r="G2230">
        <v>4.4455122763999997</v>
      </c>
      <c r="H2230">
        <v>12.116576621</v>
      </c>
    </row>
    <row r="2231" spans="1:8" x14ac:dyDescent="0.25">
      <c r="A2231" t="s">
        <v>412</v>
      </c>
      <c r="B2231" t="str">
        <f t="shared" si="68"/>
        <v>SAGU</v>
      </c>
      <c r="C2231">
        <v>2007</v>
      </c>
      <c r="D2231" t="str">
        <f t="shared" si="69"/>
        <v>SAGU:2007</v>
      </c>
      <c r="E2231">
        <v>90</v>
      </c>
      <c r="F2231">
        <v>33.819374281000002</v>
      </c>
      <c r="G2231">
        <v>4.4092563048000004</v>
      </c>
      <c r="H2231">
        <v>12.025548274</v>
      </c>
    </row>
    <row r="2232" spans="1:8" x14ac:dyDescent="0.25">
      <c r="A2232" t="s">
        <v>412</v>
      </c>
      <c r="B2232" t="str">
        <f t="shared" si="68"/>
        <v>SAGU</v>
      </c>
      <c r="C2232">
        <v>2008</v>
      </c>
      <c r="D2232" t="str">
        <f t="shared" si="69"/>
        <v>SAGU:2008</v>
      </c>
      <c r="E2232">
        <v>90</v>
      </c>
      <c r="F2232">
        <v>31.075949103999999</v>
      </c>
      <c r="G2232">
        <v>4.6367414658000001</v>
      </c>
      <c r="H2232">
        <v>11.271553853</v>
      </c>
    </row>
    <row r="2233" spans="1:8" x14ac:dyDescent="0.25">
      <c r="A2233" t="s">
        <v>412</v>
      </c>
      <c r="B2233" t="str">
        <f t="shared" si="68"/>
        <v>SAGU</v>
      </c>
      <c r="C2233">
        <v>2009</v>
      </c>
      <c r="D2233" t="str">
        <f t="shared" si="69"/>
        <v>SAGU:2009</v>
      </c>
      <c r="E2233">
        <v>90</v>
      </c>
      <c r="F2233">
        <v>30.912060785000001</v>
      </c>
      <c r="G2233">
        <v>5.1541104767999997</v>
      </c>
      <c r="H2233">
        <v>11.204178355</v>
      </c>
    </row>
    <row r="2234" spans="1:8" x14ac:dyDescent="0.25">
      <c r="A2234" t="s">
        <v>412</v>
      </c>
      <c r="B2234" t="str">
        <f t="shared" si="68"/>
        <v>SAGU</v>
      </c>
      <c r="C2234">
        <v>2010</v>
      </c>
      <c r="D2234" t="str">
        <f t="shared" si="69"/>
        <v>SAGU:2010</v>
      </c>
      <c r="E2234">
        <v>90</v>
      </c>
      <c r="F2234">
        <v>33.675768339000001</v>
      </c>
      <c r="G2234">
        <v>5.0923181316999999</v>
      </c>
      <c r="H2234">
        <v>11.887422544</v>
      </c>
    </row>
    <row r="2235" spans="1:8" x14ac:dyDescent="0.25">
      <c r="A2235" t="s">
        <v>412</v>
      </c>
      <c r="B2235" t="str">
        <f t="shared" si="68"/>
        <v>SAGU</v>
      </c>
      <c r="C2235">
        <v>2011</v>
      </c>
      <c r="D2235" t="str">
        <f t="shared" si="69"/>
        <v>SAGU:2011</v>
      </c>
      <c r="E2235">
        <v>90</v>
      </c>
      <c r="F2235">
        <v>31.816604182999999</v>
      </c>
      <c r="G2235">
        <v>4.7889381957000001</v>
      </c>
      <c r="H2235">
        <v>11.497114263</v>
      </c>
    </row>
    <row r="2236" spans="1:8" x14ac:dyDescent="0.25">
      <c r="A2236" t="s">
        <v>412</v>
      </c>
      <c r="B2236" t="str">
        <f t="shared" si="68"/>
        <v>SAGU</v>
      </c>
      <c r="C2236">
        <v>2012</v>
      </c>
      <c r="D2236" t="str">
        <f t="shared" si="69"/>
        <v>SAGU:2012</v>
      </c>
      <c r="E2236">
        <v>90</v>
      </c>
      <c r="F2236">
        <v>31.385036466999999</v>
      </c>
      <c r="G2236">
        <v>4.7393955185000003</v>
      </c>
      <c r="H2236">
        <v>11.387613308000001</v>
      </c>
    </row>
    <row r="2237" spans="1:8" x14ac:dyDescent="0.25">
      <c r="A2237" t="s">
        <v>412</v>
      </c>
      <c r="B2237" t="str">
        <f t="shared" si="68"/>
        <v>SAGU</v>
      </c>
      <c r="C2237">
        <v>2013</v>
      </c>
      <c r="D2237" t="str">
        <f t="shared" si="69"/>
        <v>SAGU:2013</v>
      </c>
      <c r="E2237">
        <v>90</v>
      </c>
      <c r="F2237">
        <v>31.614797743</v>
      </c>
      <c r="G2237">
        <v>4.7723547474999997</v>
      </c>
      <c r="H2237">
        <v>11.398231968999999</v>
      </c>
    </row>
    <row r="2238" spans="1:8" x14ac:dyDescent="0.25">
      <c r="A2238" t="s">
        <v>412</v>
      </c>
      <c r="B2238" t="str">
        <f t="shared" si="68"/>
        <v>SAGU</v>
      </c>
      <c r="C2238">
        <v>2014</v>
      </c>
      <c r="D2238" t="str">
        <f t="shared" si="69"/>
        <v>SAGU:2014</v>
      </c>
      <c r="E2238">
        <v>90</v>
      </c>
      <c r="F2238">
        <v>29.188505991</v>
      </c>
      <c r="G2238">
        <v>4.7799627564999998</v>
      </c>
      <c r="H2238">
        <v>10.638008848</v>
      </c>
    </row>
    <row r="2239" spans="1:8" x14ac:dyDescent="0.25">
      <c r="A2239" t="s">
        <v>412</v>
      </c>
      <c r="B2239" t="str">
        <f t="shared" si="68"/>
        <v>SAGU</v>
      </c>
      <c r="C2239">
        <v>2015</v>
      </c>
      <c r="D2239" t="str">
        <f t="shared" si="69"/>
        <v>SAGU:2015</v>
      </c>
      <c r="E2239">
        <v>90</v>
      </c>
      <c r="F2239">
        <v>29.531222917000001</v>
      </c>
      <c r="G2239">
        <v>4.2782236447999997</v>
      </c>
      <c r="H2239">
        <v>10.46705742</v>
      </c>
    </row>
    <row r="2240" spans="1:8" x14ac:dyDescent="0.25">
      <c r="A2240" t="s">
        <v>412</v>
      </c>
      <c r="B2240" t="str">
        <f t="shared" si="68"/>
        <v>SAGU</v>
      </c>
      <c r="C2240">
        <v>2016</v>
      </c>
      <c r="D2240" t="str">
        <f t="shared" si="69"/>
        <v>SAGU:2016</v>
      </c>
      <c r="E2240">
        <v>90</v>
      </c>
      <c r="F2240">
        <v>30.068856663999998</v>
      </c>
      <c r="G2240">
        <v>5.0054557905000001</v>
      </c>
      <c r="H2240">
        <v>10.911183104999999</v>
      </c>
    </row>
    <row r="2241" spans="1:8" x14ac:dyDescent="0.25">
      <c r="A2241" t="s">
        <v>412</v>
      </c>
      <c r="B2241" t="str">
        <f t="shared" si="68"/>
        <v>SAGU</v>
      </c>
      <c r="C2241">
        <v>2017</v>
      </c>
      <c r="D2241" t="str">
        <f t="shared" si="69"/>
        <v>SAGU:2017</v>
      </c>
      <c r="E2241">
        <v>90</v>
      </c>
      <c r="F2241">
        <v>30.79764952</v>
      </c>
      <c r="G2241">
        <v>4.7974664994999996</v>
      </c>
      <c r="H2241">
        <v>11.188229209999999</v>
      </c>
    </row>
    <row r="2242" spans="1:8" x14ac:dyDescent="0.25">
      <c r="A2242" t="s">
        <v>132</v>
      </c>
      <c r="B2242" t="str">
        <f t="shared" ref="B2242:B2305" si="70">LEFT(A2242,4)</f>
        <v>SAMA</v>
      </c>
      <c r="C2242">
        <v>2001</v>
      </c>
      <c r="D2242" t="str">
        <f t="shared" ref="D2242:D2305" si="71">CONCATENATE(B2242,":",C2242)</f>
        <v>SAMA:2001</v>
      </c>
      <c r="E2242">
        <v>90</v>
      </c>
      <c r="F2242">
        <v>116.72733483</v>
      </c>
      <c r="G2242">
        <v>8.8075393074000008</v>
      </c>
      <c r="H2242">
        <v>24.115139324000001</v>
      </c>
    </row>
    <row r="2243" spans="1:8" x14ac:dyDescent="0.25">
      <c r="A2243" t="s">
        <v>132</v>
      </c>
      <c r="B2243" t="str">
        <f t="shared" si="70"/>
        <v>SAMA</v>
      </c>
      <c r="C2243">
        <v>2002</v>
      </c>
      <c r="D2243" t="str">
        <f t="shared" si="71"/>
        <v>SAMA:2002</v>
      </c>
      <c r="E2243">
        <v>90</v>
      </c>
      <c r="F2243">
        <v>120.66002329</v>
      </c>
      <c r="G2243">
        <v>8.8234592837000001</v>
      </c>
      <c r="H2243">
        <v>24.534909308</v>
      </c>
    </row>
    <row r="2244" spans="1:8" x14ac:dyDescent="0.25">
      <c r="A2244" t="s">
        <v>132</v>
      </c>
      <c r="B2244" t="str">
        <f t="shared" si="70"/>
        <v>SAMA</v>
      </c>
      <c r="C2244">
        <v>2003</v>
      </c>
      <c r="D2244" t="str">
        <f t="shared" si="71"/>
        <v>SAMA:2003</v>
      </c>
      <c r="E2244">
        <v>90</v>
      </c>
      <c r="F2244">
        <v>114.21123799999999</v>
      </c>
      <c r="G2244">
        <v>9.0212726382999993</v>
      </c>
      <c r="H2244">
        <v>24.073902529000001</v>
      </c>
    </row>
    <row r="2245" spans="1:8" x14ac:dyDescent="0.25">
      <c r="A2245" t="s">
        <v>132</v>
      </c>
      <c r="B2245" t="str">
        <f t="shared" si="70"/>
        <v>SAMA</v>
      </c>
      <c r="C2245">
        <v>2004</v>
      </c>
      <c r="D2245" t="str">
        <f t="shared" si="71"/>
        <v>SAMA:2004</v>
      </c>
      <c r="E2245">
        <v>90</v>
      </c>
      <c r="F2245">
        <v>135.32385310999999</v>
      </c>
      <c r="G2245">
        <v>9.0491805315999994</v>
      </c>
      <c r="H2245">
        <v>25.672915693</v>
      </c>
    </row>
    <row r="2246" spans="1:8" x14ac:dyDescent="0.25">
      <c r="A2246" t="s">
        <v>132</v>
      </c>
      <c r="B2246" t="str">
        <f t="shared" si="70"/>
        <v>SAMA</v>
      </c>
      <c r="C2246">
        <v>2006</v>
      </c>
      <c r="D2246" t="str">
        <f t="shared" si="71"/>
        <v>SAMA:2006</v>
      </c>
      <c r="E2246">
        <v>90</v>
      </c>
      <c r="F2246">
        <v>153.88189256000001</v>
      </c>
      <c r="G2246">
        <v>9.3101781414999998</v>
      </c>
      <c r="H2246">
        <v>26.813627864000001</v>
      </c>
    </row>
    <row r="2247" spans="1:8" x14ac:dyDescent="0.25">
      <c r="A2247" t="s">
        <v>132</v>
      </c>
      <c r="B2247" t="str">
        <f t="shared" si="70"/>
        <v>SAMA</v>
      </c>
      <c r="C2247">
        <v>2007</v>
      </c>
      <c r="D2247" t="str">
        <f t="shared" si="71"/>
        <v>SAMA:2007</v>
      </c>
      <c r="E2247">
        <v>90</v>
      </c>
      <c r="F2247">
        <v>111.02999406000001</v>
      </c>
      <c r="G2247">
        <v>9.1483955875999996</v>
      </c>
      <c r="H2247">
        <v>23.583913268</v>
      </c>
    </row>
    <row r="2248" spans="1:8" x14ac:dyDescent="0.25">
      <c r="A2248" t="s">
        <v>132</v>
      </c>
      <c r="B2248" t="str">
        <f t="shared" si="70"/>
        <v>SAMA</v>
      </c>
      <c r="C2248">
        <v>2008</v>
      </c>
      <c r="D2248" t="str">
        <f t="shared" si="71"/>
        <v>SAMA:2008</v>
      </c>
      <c r="E2248">
        <v>90</v>
      </c>
      <c r="F2248">
        <v>99.430615509000006</v>
      </c>
      <c r="G2248">
        <v>9.1473900458999999</v>
      </c>
      <c r="H2248">
        <v>22.590435711000001</v>
      </c>
    </row>
    <row r="2249" spans="1:8" x14ac:dyDescent="0.25">
      <c r="A2249" t="s">
        <v>132</v>
      </c>
      <c r="B2249" t="str">
        <f t="shared" si="70"/>
        <v>SAMA</v>
      </c>
      <c r="C2249">
        <v>2009</v>
      </c>
      <c r="D2249" t="str">
        <f t="shared" si="71"/>
        <v>SAMA:2009</v>
      </c>
      <c r="E2249">
        <v>90</v>
      </c>
      <c r="F2249">
        <v>86.847349045000001</v>
      </c>
      <c r="G2249">
        <v>9.3910769879</v>
      </c>
      <c r="H2249">
        <v>21.399842371999998</v>
      </c>
    </row>
    <row r="2250" spans="1:8" x14ac:dyDescent="0.25">
      <c r="A2250" t="s">
        <v>132</v>
      </c>
      <c r="B2250" t="str">
        <f t="shared" si="70"/>
        <v>SAMA</v>
      </c>
      <c r="C2250">
        <v>2010</v>
      </c>
      <c r="D2250" t="str">
        <f t="shared" si="71"/>
        <v>SAMA:2010</v>
      </c>
      <c r="E2250">
        <v>90</v>
      </c>
      <c r="F2250">
        <v>91.301146236999998</v>
      </c>
      <c r="G2250">
        <v>8.8208811018999995</v>
      </c>
      <c r="H2250">
        <v>21.854324712</v>
      </c>
    </row>
    <row r="2251" spans="1:8" x14ac:dyDescent="0.25">
      <c r="A2251" t="s">
        <v>132</v>
      </c>
      <c r="B2251" t="str">
        <f t="shared" si="70"/>
        <v>SAMA</v>
      </c>
      <c r="C2251">
        <v>2011</v>
      </c>
      <c r="D2251" t="str">
        <f t="shared" si="71"/>
        <v>SAMA:2011</v>
      </c>
      <c r="E2251">
        <v>90</v>
      </c>
      <c r="F2251">
        <v>80.377601298000002</v>
      </c>
      <c r="G2251">
        <v>8.5454362699999997</v>
      </c>
      <c r="H2251">
        <v>20.47922745</v>
      </c>
    </row>
    <row r="2252" spans="1:8" x14ac:dyDescent="0.25">
      <c r="A2252" t="s">
        <v>132</v>
      </c>
      <c r="B2252" t="str">
        <f t="shared" si="70"/>
        <v>SAMA</v>
      </c>
      <c r="C2252">
        <v>2012</v>
      </c>
      <c r="D2252" t="str">
        <f t="shared" si="71"/>
        <v>SAMA:2012</v>
      </c>
      <c r="E2252">
        <v>90</v>
      </c>
      <c r="F2252">
        <v>67.264211110999995</v>
      </c>
      <c r="G2252">
        <v>9.1340351264000006</v>
      </c>
      <c r="H2252">
        <v>18.812328605000001</v>
      </c>
    </row>
    <row r="2253" spans="1:8" x14ac:dyDescent="0.25">
      <c r="A2253" t="s">
        <v>132</v>
      </c>
      <c r="B2253" t="str">
        <f t="shared" si="70"/>
        <v>SAMA</v>
      </c>
      <c r="C2253">
        <v>2013</v>
      </c>
      <c r="D2253" t="str">
        <f t="shared" si="71"/>
        <v>SAMA:2013</v>
      </c>
      <c r="E2253">
        <v>90</v>
      </c>
      <c r="F2253">
        <v>61.90192235</v>
      </c>
      <c r="G2253">
        <v>9.0857230267000002</v>
      </c>
      <c r="H2253">
        <v>18.021910024</v>
      </c>
    </row>
    <row r="2254" spans="1:8" x14ac:dyDescent="0.25">
      <c r="A2254" t="s">
        <v>132</v>
      </c>
      <c r="B2254" t="str">
        <f t="shared" si="70"/>
        <v>SAMA</v>
      </c>
      <c r="C2254">
        <v>2014</v>
      </c>
      <c r="D2254" t="str">
        <f t="shared" si="71"/>
        <v>SAMA:2014</v>
      </c>
      <c r="E2254">
        <v>90</v>
      </c>
      <c r="F2254">
        <v>73.355765054000003</v>
      </c>
      <c r="G2254">
        <v>9.3868006485999995</v>
      </c>
      <c r="H2254">
        <v>19.766702338000002</v>
      </c>
    </row>
    <row r="2255" spans="1:8" x14ac:dyDescent="0.25">
      <c r="A2255" t="s">
        <v>132</v>
      </c>
      <c r="B2255" t="str">
        <f t="shared" si="70"/>
        <v>SAMA</v>
      </c>
      <c r="C2255">
        <v>2015</v>
      </c>
      <c r="D2255" t="str">
        <f t="shared" si="71"/>
        <v>SAMA:2015</v>
      </c>
      <c r="E2255">
        <v>90</v>
      </c>
      <c r="F2255">
        <v>62.913591001999997</v>
      </c>
      <c r="G2255">
        <v>9.4225127348999997</v>
      </c>
      <c r="H2255">
        <v>17.960253623</v>
      </c>
    </row>
    <row r="2256" spans="1:8" x14ac:dyDescent="0.25">
      <c r="A2256" t="s">
        <v>132</v>
      </c>
      <c r="B2256" t="str">
        <f t="shared" si="70"/>
        <v>SAMA</v>
      </c>
      <c r="C2256">
        <v>2016</v>
      </c>
      <c r="D2256" t="str">
        <f t="shared" si="71"/>
        <v>SAMA:2016</v>
      </c>
      <c r="E2256">
        <v>90</v>
      </c>
      <c r="F2256">
        <v>51.772742633999997</v>
      </c>
      <c r="G2256">
        <v>8.9489974170999993</v>
      </c>
      <c r="H2256">
        <v>16.284261938</v>
      </c>
    </row>
    <row r="2257" spans="1:8" x14ac:dyDescent="0.25">
      <c r="A2257" t="s">
        <v>132</v>
      </c>
      <c r="B2257" t="str">
        <f t="shared" si="70"/>
        <v>SAMA</v>
      </c>
      <c r="C2257">
        <v>2017</v>
      </c>
      <c r="D2257" t="str">
        <f t="shared" si="71"/>
        <v>SAMA:2017</v>
      </c>
      <c r="E2257">
        <v>90</v>
      </c>
      <c r="F2257">
        <v>51.219523938999998</v>
      </c>
      <c r="G2257">
        <v>8.5394616060999997</v>
      </c>
      <c r="H2257">
        <v>16.115031051999999</v>
      </c>
    </row>
    <row r="2258" spans="1:8" x14ac:dyDescent="0.25">
      <c r="A2258" t="s">
        <v>135</v>
      </c>
      <c r="B2258" t="str">
        <f t="shared" si="70"/>
        <v>SAPE</v>
      </c>
      <c r="C2258">
        <v>2001</v>
      </c>
      <c r="D2258" t="str">
        <f t="shared" si="71"/>
        <v>SAPE:2001</v>
      </c>
      <c r="E2258">
        <v>90</v>
      </c>
      <c r="F2258">
        <v>22.027609882</v>
      </c>
      <c r="G2258">
        <v>2.7166792112999998</v>
      </c>
      <c r="H2258">
        <v>7.6876262641000004</v>
      </c>
    </row>
    <row r="2259" spans="1:8" x14ac:dyDescent="0.25">
      <c r="A2259" t="s">
        <v>135</v>
      </c>
      <c r="B2259" t="str">
        <f t="shared" si="70"/>
        <v>SAPE</v>
      </c>
      <c r="C2259">
        <v>2002</v>
      </c>
      <c r="D2259" t="str">
        <f t="shared" si="71"/>
        <v>SAPE:2002</v>
      </c>
      <c r="E2259">
        <v>90</v>
      </c>
      <c r="F2259">
        <v>22.672668454</v>
      </c>
      <c r="G2259">
        <v>3.1777761003</v>
      </c>
      <c r="H2259">
        <v>8.0036605180000002</v>
      </c>
    </row>
    <row r="2260" spans="1:8" x14ac:dyDescent="0.25">
      <c r="A2260" t="s">
        <v>135</v>
      </c>
      <c r="B2260" t="str">
        <f t="shared" si="70"/>
        <v>SAPE</v>
      </c>
      <c r="C2260">
        <v>2003</v>
      </c>
      <c r="D2260" t="str">
        <f t="shared" si="71"/>
        <v>SAPE:2003</v>
      </c>
      <c r="E2260">
        <v>90</v>
      </c>
      <c r="F2260">
        <v>21.606228719000001</v>
      </c>
      <c r="G2260">
        <v>3.1331872567999999</v>
      </c>
      <c r="H2260">
        <v>7.5705119141999999</v>
      </c>
    </row>
    <row r="2261" spans="1:8" x14ac:dyDescent="0.25">
      <c r="A2261" t="s">
        <v>135</v>
      </c>
      <c r="B2261" t="str">
        <f t="shared" si="70"/>
        <v>SAPE</v>
      </c>
      <c r="C2261">
        <v>2004</v>
      </c>
      <c r="D2261" t="str">
        <f t="shared" si="71"/>
        <v>SAPE:2004</v>
      </c>
      <c r="E2261">
        <v>90</v>
      </c>
      <c r="F2261">
        <v>21.076067600999998</v>
      </c>
      <c r="G2261">
        <v>3.0856067142999999</v>
      </c>
      <c r="H2261">
        <v>7.3721449987999996</v>
      </c>
    </row>
    <row r="2262" spans="1:8" x14ac:dyDescent="0.25">
      <c r="A2262" t="s">
        <v>135</v>
      </c>
      <c r="B2262" t="str">
        <f t="shared" si="70"/>
        <v>SAPE</v>
      </c>
      <c r="C2262">
        <v>2005</v>
      </c>
      <c r="D2262" t="str">
        <f t="shared" si="71"/>
        <v>SAPE:2005</v>
      </c>
      <c r="E2262">
        <v>90</v>
      </c>
      <c r="F2262">
        <v>24.977656934999999</v>
      </c>
      <c r="G2262">
        <v>3.3795434923999998</v>
      </c>
      <c r="H2262">
        <v>8.8956532201999998</v>
      </c>
    </row>
    <row r="2263" spans="1:8" x14ac:dyDescent="0.25">
      <c r="A2263" t="s">
        <v>135</v>
      </c>
      <c r="B2263" t="str">
        <f t="shared" si="70"/>
        <v>SAPE</v>
      </c>
      <c r="C2263">
        <v>2006</v>
      </c>
      <c r="D2263" t="str">
        <f t="shared" si="71"/>
        <v>SAPE:2006</v>
      </c>
      <c r="E2263">
        <v>90</v>
      </c>
      <c r="F2263">
        <v>21.838871633</v>
      </c>
      <c r="G2263">
        <v>3.6342850363000001</v>
      </c>
      <c r="H2263">
        <v>7.6156398089000001</v>
      </c>
    </row>
    <row r="2264" spans="1:8" x14ac:dyDescent="0.25">
      <c r="A2264" t="s">
        <v>135</v>
      </c>
      <c r="B2264" t="str">
        <f t="shared" si="70"/>
        <v>SAPE</v>
      </c>
      <c r="C2264">
        <v>2007</v>
      </c>
      <c r="D2264" t="str">
        <f t="shared" si="71"/>
        <v>SAPE:2007</v>
      </c>
      <c r="E2264">
        <v>90</v>
      </c>
      <c r="F2264">
        <v>22.955517077</v>
      </c>
      <c r="G2264">
        <v>3.4144404884999999</v>
      </c>
      <c r="H2264">
        <v>7.9791008168999999</v>
      </c>
    </row>
    <row r="2265" spans="1:8" x14ac:dyDescent="0.25">
      <c r="A2265" t="s">
        <v>135</v>
      </c>
      <c r="B2265" t="str">
        <f t="shared" si="70"/>
        <v>SAPE</v>
      </c>
      <c r="C2265">
        <v>2008</v>
      </c>
      <c r="D2265" t="str">
        <f t="shared" si="71"/>
        <v>SAPE:2008</v>
      </c>
      <c r="E2265">
        <v>90</v>
      </c>
      <c r="F2265">
        <v>22.619254529999999</v>
      </c>
      <c r="G2265">
        <v>3.3592804463000001</v>
      </c>
      <c r="H2265">
        <v>7.9567562386999997</v>
      </c>
    </row>
    <row r="2266" spans="1:8" x14ac:dyDescent="0.25">
      <c r="A2266" t="s">
        <v>135</v>
      </c>
      <c r="B2266" t="str">
        <f t="shared" si="70"/>
        <v>SAPE</v>
      </c>
      <c r="C2266">
        <v>2009</v>
      </c>
      <c r="D2266" t="str">
        <f t="shared" si="71"/>
        <v>SAPE:2009</v>
      </c>
      <c r="E2266">
        <v>90</v>
      </c>
      <c r="F2266">
        <v>18.943575109000001</v>
      </c>
      <c r="G2266">
        <v>2.8262584368999999</v>
      </c>
      <c r="H2266">
        <v>6.1883083903999996</v>
      </c>
    </row>
    <row r="2267" spans="1:8" x14ac:dyDescent="0.25">
      <c r="A2267" t="s">
        <v>135</v>
      </c>
      <c r="B2267" t="str">
        <f t="shared" si="70"/>
        <v>SAPE</v>
      </c>
      <c r="C2267">
        <v>2010</v>
      </c>
      <c r="D2267" t="str">
        <f t="shared" si="71"/>
        <v>SAPE:2010</v>
      </c>
      <c r="E2267">
        <v>90</v>
      </c>
      <c r="F2267">
        <v>19.319882631999999</v>
      </c>
      <c r="G2267">
        <v>2.9985526141999999</v>
      </c>
      <c r="H2267">
        <v>6.4816731144000004</v>
      </c>
    </row>
    <row r="2268" spans="1:8" x14ac:dyDescent="0.25">
      <c r="A2268" t="s">
        <v>135</v>
      </c>
      <c r="B2268" t="str">
        <f t="shared" si="70"/>
        <v>SAPE</v>
      </c>
      <c r="C2268">
        <v>2011</v>
      </c>
      <c r="D2268" t="str">
        <f t="shared" si="71"/>
        <v>SAPE:2011</v>
      </c>
      <c r="E2268">
        <v>90</v>
      </c>
      <c r="F2268">
        <v>20.920086733000002</v>
      </c>
      <c r="G2268">
        <v>3.3921958861000001</v>
      </c>
      <c r="H2268">
        <v>7.1285173686999999</v>
      </c>
    </row>
    <row r="2269" spans="1:8" x14ac:dyDescent="0.25">
      <c r="A2269" t="s">
        <v>135</v>
      </c>
      <c r="B2269" t="str">
        <f t="shared" si="70"/>
        <v>SAPE</v>
      </c>
      <c r="C2269">
        <v>2012</v>
      </c>
      <c r="D2269" t="str">
        <f t="shared" si="71"/>
        <v>SAPE:2012</v>
      </c>
      <c r="E2269">
        <v>90</v>
      </c>
      <c r="F2269">
        <v>21.523703545</v>
      </c>
      <c r="G2269">
        <v>3.1438559164000002</v>
      </c>
      <c r="H2269">
        <v>7.4731901345000002</v>
      </c>
    </row>
    <row r="2270" spans="1:8" x14ac:dyDescent="0.25">
      <c r="A2270" t="s">
        <v>135</v>
      </c>
      <c r="B2270" t="str">
        <f t="shared" si="70"/>
        <v>SAPE</v>
      </c>
      <c r="C2270">
        <v>2013</v>
      </c>
      <c r="D2270" t="str">
        <f t="shared" si="71"/>
        <v>SAPE:2013</v>
      </c>
      <c r="E2270">
        <v>90</v>
      </c>
      <c r="F2270">
        <v>18.751857462</v>
      </c>
      <c r="G2270">
        <v>2.7479247832999998</v>
      </c>
      <c r="H2270">
        <v>6.0195091828000002</v>
      </c>
    </row>
    <row r="2271" spans="1:8" x14ac:dyDescent="0.25">
      <c r="A2271" t="s">
        <v>135</v>
      </c>
      <c r="B2271" t="str">
        <f t="shared" si="70"/>
        <v>SAPE</v>
      </c>
      <c r="C2271">
        <v>2014</v>
      </c>
      <c r="D2271" t="str">
        <f t="shared" si="71"/>
        <v>SAPE:2014</v>
      </c>
      <c r="E2271">
        <v>90</v>
      </c>
      <c r="F2271">
        <v>19.763719719000001</v>
      </c>
      <c r="G2271">
        <v>3.3665217243000001</v>
      </c>
      <c r="H2271">
        <v>6.5645115635</v>
      </c>
    </row>
    <row r="2272" spans="1:8" x14ac:dyDescent="0.25">
      <c r="A2272" t="s">
        <v>135</v>
      </c>
      <c r="B2272" t="str">
        <f t="shared" si="70"/>
        <v>SAPE</v>
      </c>
      <c r="C2272">
        <v>2015</v>
      </c>
      <c r="D2272" t="str">
        <f t="shared" si="71"/>
        <v>SAPE:2015</v>
      </c>
      <c r="E2272">
        <v>90</v>
      </c>
      <c r="F2272">
        <v>21.093449798999998</v>
      </c>
      <c r="G2272">
        <v>3.5282687711</v>
      </c>
      <c r="H2272">
        <v>6.9693094043999997</v>
      </c>
    </row>
    <row r="2273" spans="1:8" x14ac:dyDescent="0.25">
      <c r="A2273" t="s">
        <v>135</v>
      </c>
      <c r="B2273" t="str">
        <f t="shared" si="70"/>
        <v>SAPE</v>
      </c>
      <c r="C2273">
        <v>2016</v>
      </c>
      <c r="D2273" t="str">
        <f t="shared" si="71"/>
        <v>SAPE:2016</v>
      </c>
      <c r="E2273">
        <v>90</v>
      </c>
      <c r="F2273">
        <v>17.867055612000001</v>
      </c>
      <c r="G2273">
        <v>3.2166298414000001</v>
      </c>
      <c r="H2273">
        <v>5.6384027872000004</v>
      </c>
    </row>
    <row r="2274" spans="1:8" x14ac:dyDescent="0.25">
      <c r="A2274" t="s">
        <v>135</v>
      </c>
      <c r="B2274" t="str">
        <f t="shared" si="70"/>
        <v>SAPE</v>
      </c>
      <c r="C2274">
        <v>2017</v>
      </c>
      <c r="D2274" t="str">
        <f t="shared" si="71"/>
        <v>SAPE:2017</v>
      </c>
      <c r="E2274">
        <v>90</v>
      </c>
      <c r="F2274">
        <v>19.493899851999998</v>
      </c>
      <c r="G2274">
        <v>3.4349098563</v>
      </c>
      <c r="H2274">
        <v>6.5030735422000001</v>
      </c>
    </row>
    <row r="2275" spans="1:8" x14ac:dyDescent="0.25">
      <c r="A2275" t="s">
        <v>413</v>
      </c>
      <c r="B2275" t="str">
        <f t="shared" si="70"/>
        <v>SAWE</v>
      </c>
      <c r="C2275">
        <v>2002</v>
      </c>
      <c r="D2275" t="str">
        <f t="shared" si="71"/>
        <v>SAWE:2002</v>
      </c>
      <c r="E2275">
        <v>90</v>
      </c>
      <c r="F2275">
        <v>45.422727989000002</v>
      </c>
      <c r="G2275">
        <v>4.7168102652000004</v>
      </c>
      <c r="H2275">
        <v>14.557377536000001</v>
      </c>
    </row>
    <row r="2276" spans="1:8" x14ac:dyDescent="0.25">
      <c r="A2276" t="s">
        <v>413</v>
      </c>
      <c r="B2276" t="str">
        <f t="shared" si="70"/>
        <v>SAWE</v>
      </c>
      <c r="C2276">
        <v>2003</v>
      </c>
      <c r="D2276" t="str">
        <f t="shared" si="71"/>
        <v>SAWE:2003</v>
      </c>
      <c r="E2276">
        <v>90</v>
      </c>
      <c r="F2276">
        <v>40.528435629999997</v>
      </c>
      <c r="G2276">
        <v>4.7241112776999996</v>
      </c>
      <c r="H2276">
        <v>13.73567611</v>
      </c>
    </row>
    <row r="2277" spans="1:8" x14ac:dyDescent="0.25">
      <c r="A2277" t="s">
        <v>413</v>
      </c>
      <c r="B2277" t="str">
        <f t="shared" si="70"/>
        <v>SAWE</v>
      </c>
      <c r="C2277">
        <v>2004</v>
      </c>
      <c r="D2277" t="str">
        <f t="shared" si="71"/>
        <v>SAWE:2004</v>
      </c>
      <c r="E2277">
        <v>90</v>
      </c>
      <c r="F2277">
        <v>36.882796912000003</v>
      </c>
      <c r="G2277">
        <v>4.9056188997000003</v>
      </c>
      <c r="H2277">
        <v>12.959348649000001</v>
      </c>
    </row>
    <row r="2278" spans="1:8" x14ac:dyDescent="0.25">
      <c r="A2278" t="s">
        <v>413</v>
      </c>
      <c r="B2278" t="str">
        <f t="shared" si="70"/>
        <v>SAWE</v>
      </c>
      <c r="C2278">
        <v>2005</v>
      </c>
      <c r="D2278" t="str">
        <f t="shared" si="71"/>
        <v>SAWE:2005</v>
      </c>
      <c r="E2278">
        <v>90</v>
      </c>
      <c r="F2278">
        <v>39.147018195999998</v>
      </c>
      <c r="G2278">
        <v>4.6221467875000002</v>
      </c>
      <c r="H2278">
        <v>13.524304729000001</v>
      </c>
    </row>
    <row r="2279" spans="1:8" x14ac:dyDescent="0.25">
      <c r="A2279" t="s">
        <v>413</v>
      </c>
      <c r="B2279" t="str">
        <f t="shared" si="70"/>
        <v>SAWE</v>
      </c>
      <c r="C2279">
        <v>2006</v>
      </c>
      <c r="D2279" t="str">
        <f t="shared" si="71"/>
        <v>SAWE:2006</v>
      </c>
      <c r="E2279">
        <v>90</v>
      </c>
      <c r="F2279">
        <v>36.215019572999999</v>
      </c>
      <c r="G2279">
        <v>4.3653483762</v>
      </c>
      <c r="H2279">
        <v>12.771768347</v>
      </c>
    </row>
    <row r="2280" spans="1:8" x14ac:dyDescent="0.25">
      <c r="A2280" t="s">
        <v>413</v>
      </c>
      <c r="B2280" t="str">
        <f t="shared" si="70"/>
        <v>SAWE</v>
      </c>
      <c r="C2280">
        <v>2007</v>
      </c>
      <c r="D2280" t="str">
        <f t="shared" si="71"/>
        <v>SAWE:2007</v>
      </c>
      <c r="E2280">
        <v>90</v>
      </c>
      <c r="F2280">
        <v>37.614962740000003</v>
      </c>
      <c r="G2280">
        <v>4.9437098727000004</v>
      </c>
      <c r="H2280">
        <v>13.173356561</v>
      </c>
    </row>
    <row r="2281" spans="1:8" x14ac:dyDescent="0.25">
      <c r="A2281" t="s">
        <v>413</v>
      </c>
      <c r="B2281" t="str">
        <f t="shared" si="70"/>
        <v>SAWE</v>
      </c>
      <c r="C2281">
        <v>2008</v>
      </c>
      <c r="D2281" t="str">
        <f t="shared" si="71"/>
        <v>SAWE:2008</v>
      </c>
      <c r="E2281">
        <v>90</v>
      </c>
      <c r="F2281">
        <v>37.584322856</v>
      </c>
      <c r="G2281">
        <v>4.4467798938999996</v>
      </c>
      <c r="H2281">
        <v>12.977268491</v>
      </c>
    </row>
    <row r="2282" spans="1:8" x14ac:dyDescent="0.25">
      <c r="A2282" t="s">
        <v>413</v>
      </c>
      <c r="B2282" t="str">
        <f t="shared" si="70"/>
        <v>SAWE</v>
      </c>
      <c r="C2282">
        <v>2009</v>
      </c>
      <c r="D2282" t="str">
        <f t="shared" si="71"/>
        <v>SAWE:2009</v>
      </c>
      <c r="E2282">
        <v>90</v>
      </c>
      <c r="F2282">
        <v>34.325018200999999</v>
      </c>
      <c r="G2282">
        <v>5.0462969511000004</v>
      </c>
      <c r="H2282">
        <v>12.286595196</v>
      </c>
    </row>
    <row r="2283" spans="1:8" x14ac:dyDescent="0.25">
      <c r="A2283" t="s">
        <v>413</v>
      </c>
      <c r="B2283" t="str">
        <f t="shared" si="70"/>
        <v>SAWE</v>
      </c>
      <c r="C2283">
        <v>2010</v>
      </c>
      <c r="D2283" t="str">
        <f t="shared" si="71"/>
        <v>SAWE:2010</v>
      </c>
      <c r="E2283">
        <v>90</v>
      </c>
      <c r="F2283">
        <v>35.339863905999998</v>
      </c>
      <c r="G2283">
        <v>5.2823452575000003</v>
      </c>
      <c r="H2283">
        <v>12.521142638000001</v>
      </c>
    </row>
    <row r="2284" spans="1:8" x14ac:dyDescent="0.25">
      <c r="A2284" t="s">
        <v>413</v>
      </c>
      <c r="B2284" t="str">
        <f t="shared" si="70"/>
        <v>SAWE</v>
      </c>
      <c r="C2284">
        <v>2011</v>
      </c>
      <c r="D2284" t="str">
        <f t="shared" si="71"/>
        <v>SAWE:2011</v>
      </c>
      <c r="E2284">
        <v>90</v>
      </c>
      <c r="F2284">
        <v>38.387550089999998</v>
      </c>
      <c r="G2284">
        <v>5.0019722635999999</v>
      </c>
      <c r="H2284">
        <v>13.318758274</v>
      </c>
    </row>
    <row r="2285" spans="1:8" x14ac:dyDescent="0.25">
      <c r="A2285" t="s">
        <v>413</v>
      </c>
      <c r="B2285" t="str">
        <f t="shared" si="70"/>
        <v>SAWE</v>
      </c>
      <c r="C2285">
        <v>2012</v>
      </c>
      <c r="D2285" t="str">
        <f t="shared" si="71"/>
        <v>SAWE:2012</v>
      </c>
      <c r="E2285">
        <v>90</v>
      </c>
      <c r="F2285">
        <v>35.560691102</v>
      </c>
      <c r="G2285">
        <v>4.6980979105999996</v>
      </c>
      <c r="H2285">
        <v>12.629289322</v>
      </c>
    </row>
    <row r="2286" spans="1:8" x14ac:dyDescent="0.25">
      <c r="A2286" t="s">
        <v>413</v>
      </c>
      <c r="B2286" t="str">
        <f t="shared" si="70"/>
        <v>SAWE</v>
      </c>
      <c r="C2286">
        <v>2013</v>
      </c>
      <c r="D2286" t="str">
        <f t="shared" si="71"/>
        <v>SAWE:2013</v>
      </c>
      <c r="E2286">
        <v>90</v>
      </c>
      <c r="F2286">
        <v>36.301869113999999</v>
      </c>
      <c r="G2286">
        <v>4.9194877584999999</v>
      </c>
      <c r="H2286">
        <v>12.829349923000001</v>
      </c>
    </row>
    <row r="2287" spans="1:8" x14ac:dyDescent="0.25">
      <c r="A2287" t="s">
        <v>413</v>
      </c>
      <c r="B2287" t="str">
        <f t="shared" si="70"/>
        <v>SAWE</v>
      </c>
      <c r="C2287">
        <v>2014</v>
      </c>
      <c r="D2287" t="str">
        <f t="shared" si="71"/>
        <v>SAWE:2014</v>
      </c>
      <c r="E2287">
        <v>90</v>
      </c>
      <c r="F2287">
        <v>33.085628184999997</v>
      </c>
      <c r="G2287">
        <v>4.8720639543999997</v>
      </c>
      <c r="H2287">
        <v>11.913355448000001</v>
      </c>
    </row>
    <row r="2288" spans="1:8" x14ac:dyDescent="0.25">
      <c r="A2288" t="s">
        <v>413</v>
      </c>
      <c r="B2288" t="str">
        <f t="shared" si="70"/>
        <v>SAWE</v>
      </c>
      <c r="C2288">
        <v>2015</v>
      </c>
      <c r="D2288" t="str">
        <f t="shared" si="71"/>
        <v>SAWE:2015</v>
      </c>
      <c r="E2288">
        <v>90</v>
      </c>
      <c r="F2288">
        <v>31.420577057999999</v>
      </c>
      <c r="G2288">
        <v>4.7083453690999999</v>
      </c>
      <c r="H2288">
        <v>11.397301302000001</v>
      </c>
    </row>
    <row r="2289" spans="1:8" x14ac:dyDescent="0.25">
      <c r="A2289" t="s">
        <v>413</v>
      </c>
      <c r="B2289" t="str">
        <f t="shared" si="70"/>
        <v>SAWE</v>
      </c>
      <c r="C2289">
        <v>2016</v>
      </c>
      <c r="D2289" t="str">
        <f t="shared" si="71"/>
        <v>SAWE:2016</v>
      </c>
      <c r="E2289">
        <v>90</v>
      </c>
      <c r="F2289">
        <v>33.087138216</v>
      </c>
      <c r="G2289">
        <v>4.9014709944000003</v>
      </c>
      <c r="H2289">
        <v>11.879556897000001</v>
      </c>
    </row>
    <row r="2290" spans="1:8" x14ac:dyDescent="0.25">
      <c r="A2290" t="s">
        <v>413</v>
      </c>
      <c r="B2290" t="str">
        <f t="shared" si="70"/>
        <v>SAWE</v>
      </c>
      <c r="C2290">
        <v>2017</v>
      </c>
      <c r="D2290" t="str">
        <f t="shared" si="71"/>
        <v>SAWE:2017</v>
      </c>
      <c r="E2290">
        <v>90</v>
      </c>
      <c r="F2290">
        <v>33.886326255</v>
      </c>
      <c r="G2290">
        <v>4.7723779251999998</v>
      </c>
      <c r="H2290">
        <v>12.174377539</v>
      </c>
    </row>
    <row r="2291" spans="1:8" x14ac:dyDescent="0.25">
      <c r="A2291" t="s">
        <v>414</v>
      </c>
      <c r="B2291" t="str">
        <f t="shared" si="70"/>
        <v>SAWT</v>
      </c>
      <c r="C2291">
        <v>2001</v>
      </c>
      <c r="D2291" t="str">
        <f t="shared" si="71"/>
        <v>SAWT:2001</v>
      </c>
      <c r="E2291">
        <v>90</v>
      </c>
      <c r="F2291">
        <v>26.488467073999999</v>
      </c>
      <c r="G2291">
        <v>4.3826006858</v>
      </c>
      <c r="H2291">
        <v>9.6502825402999992</v>
      </c>
    </row>
    <row r="2292" spans="1:8" x14ac:dyDescent="0.25">
      <c r="A2292" t="s">
        <v>414</v>
      </c>
      <c r="B2292" t="str">
        <f t="shared" si="70"/>
        <v>SAWT</v>
      </c>
      <c r="C2292">
        <v>2002</v>
      </c>
      <c r="D2292" t="str">
        <f t="shared" si="71"/>
        <v>SAWT:2002</v>
      </c>
      <c r="E2292">
        <v>90</v>
      </c>
      <c r="F2292">
        <v>26.171443923000002</v>
      </c>
      <c r="G2292">
        <v>4.2960065234</v>
      </c>
      <c r="H2292">
        <v>9.5114181385999998</v>
      </c>
    </row>
    <row r="2293" spans="1:8" x14ac:dyDescent="0.25">
      <c r="A2293" t="s">
        <v>414</v>
      </c>
      <c r="B2293" t="str">
        <f t="shared" si="70"/>
        <v>SAWT</v>
      </c>
      <c r="C2293">
        <v>2003</v>
      </c>
      <c r="D2293" t="str">
        <f t="shared" si="71"/>
        <v>SAWT:2003</v>
      </c>
      <c r="E2293">
        <v>90</v>
      </c>
      <c r="F2293">
        <v>26.861831227</v>
      </c>
      <c r="G2293">
        <v>4.6246938340000003</v>
      </c>
      <c r="H2293">
        <v>9.7935636448000007</v>
      </c>
    </row>
    <row r="2294" spans="1:8" x14ac:dyDescent="0.25">
      <c r="A2294" t="s">
        <v>414</v>
      </c>
      <c r="B2294" t="str">
        <f t="shared" si="70"/>
        <v>SAWT</v>
      </c>
      <c r="C2294">
        <v>2004</v>
      </c>
      <c r="D2294" t="str">
        <f t="shared" si="71"/>
        <v>SAWT:2004</v>
      </c>
      <c r="E2294">
        <v>90</v>
      </c>
      <c r="F2294">
        <v>26.011258785999999</v>
      </c>
      <c r="G2294">
        <v>4.3074080521000004</v>
      </c>
      <c r="H2294">
        <v>9.5171667998</v>
      </c>
    </row>
    <row r="2295" spans="1:8" x14ac:dyDescent="0.25">
      <c r="A2295" t="s">
        <v>414</v>
      </c>
      <c r="B2295" t="str">
        <f t="shared" si="70"/>
        <v>SAWT</v>
      </c>
      <c r="C2295">
        <v>2005</v>
      </c>
      <c r="D2295" t="str">
        <f t="shared" si="71"/>
        <v>SAWT:2005</v>
      </c>
      <c r="E2295">
        <v>90</v>
      </c>
      <c r="F2295">
        <v>25.464965707000001</v>
      </c>
      <c r="G2295">
        <v>4.3276984962</v>
      </c>
      <c r="H2295">
        <v>9.2769437098999994</v>
      </c>
    </row>
    <row r="2296" spans="1:8" x14ac:dyDescent="0.25">
      <c r="A2296" t="s">
        <v>414</v>
      </c>
      <c r="B2296" t="str">
        <f t="shared" si="70"/>
        <v>SAWT</v>
      </c>
      <c r="C2296">
        <v>2006</v>
      </c>
      <c r="D2296" t="str">
        <f t="shared" si="71"/>
        <v>SAWT:2006</v>
      </c>
      <c r="E2296">
        <v>90</v>
      </c>
      <c r="F2296">
        <v>26.235468338</v>
      </c>
      <c r="G2296">
        <v>4.1673850879999996</v>
      </c>
      <c r="H2296">
        <v>9.5460742855999996</v>
      </c>
    </row>
    <row r="2297" spans="1:8" x14ac:dyDescent="0.25">
      <c r="A2297" t="s">
        <v>414</v>
      </c>
      <c r="B2297" t="str">
        <f t="shared" si="70"/>
        <v>SAWT</v>
      </c>
      <c r="C2297">
        <v>2007</v>
      </c>
      <c r="D2297" t="str">
        <f t="shared" si="71"/>
        <v>SAWT:2007</v>
      </c>
      <c r="E2297">
        <v>90</v>
      </c>
      <c r="F2297">
        <v>26.659829181999999</v>
      </c>
      <c r="G2297">
        <v>4.4155494609000003</v>
      </c>
      <c r="H2297">
        <v>9.4857276343999999</v>
      </c>
    </row>
    <row r="2298" spans="1:8" x14ac:dyDescent="0.25">
      <c r="A2298" t="s">
        <v>414</v>
      </c>
      <c r="B2298" t="str">
        <f t="shared" si="70"/>
        <v>SAWT</v>
      </c>
      <c r="C2298">
        <v>2008</v>
      </c>
      <c r="D2298" t="str">
        <f t="shared" si="71"/>
        <v>SAWT:2008</v>
      </c>
      <c r="E2298">
        <v>90</v>
      </c>
      <c r="F2298">
        <v>27.392477268</v>
      </c>
      <c r="G2298">
        <v>4.6537465692</v>
      </c>
      <c r="H2298">
        <v>9.9436293718000002</v>
      </c>
    </row>
    <row r="2299" spans="1:8" x14ac:dyDescent="0.25">
      <c r="A2299" t="s">
        <v>414</v>
      </c>
      <c r="B2299" t="str">
        <f t="shared" si="70"/>
        <v>SAWT</v>
      </c>
      <c r="C2299">
        <v>2009</v>
      </c>
      <c r="D2299" t="str">
        <f t="shared" si="71"/>
        <v>SAWT:2009</v>
      </c>
      <c r="E2299">
        <v>90</v>
      </c>
      <c r="F2299">
        <v>24.133931915000002</v>
      </c>
      <c r="G2299">
        <v>4.4065754108000004</v>
      </c>
      <c r="H2299">
        <v>8.7385523756999994</v>
      </c>
    </row>
    <row r="2300" spans="1:8" x14ac:dyDescent="0.25">
      <c r="A2300" t="s">
        <v>414</v>
      </c>
      <c r="B2300" t="str">
        <f t="shared" si="70"/>
        <v>SAWT</v>
      </c>
      <c r="C2300">
        <v>2010</v>
      </c>
      <c r="D2300" t="str">
        <f t="shared" si="71"/>
        <v>SAWT:2010</v>
      </c>
      <c r="E2300">
        <v>90</v>
      </c>
      <c r="F2300">
        <v>25.071332496</v>
      </c>
      <c r="G2300">
        <v>4.2459322016999996</v>
      </c>
      <c r="H2300">
        <v>9.1327891173999998</v>
      </c>
    </row>
    <row r="2301" spans="1:8" x14ac:dyDescent="0.25">
      <c r="A2301" t="s">
        <v>414</v>
      </c>
      <c r="B2301" t="str">
        <f t="shared" si="70"/>
        <v>SAWT</v>
      </c>
      <c r="C2301">
        <v>2011</v>
      </c>
      <c r="D2301" t="str">
        <f t="shared" si="71"/>
        <v>SAWT:2011</v>
      </c>
      <c r="E2301">
        <v>90</v>
      </c>
      <c r="F2301">
        <v>23.445833415999999</v>
      </c>
      <c r="G2301">
        <v>4.5586211304999997</v>
      </c>
      <c r="H2301">
        <v>8.4309970633999995</v>
      </c>
    </row>
    <row r="2302" spans="1:8" x14ac:dyDescent="0.25">
      <c r="A2302" t="s">
        <v>414</v>
      </c>
      <c r="B2302" t="str">
        <f t="shared" si="70"/>
        <v>SAWT</v>
      </c>
      <c r="C2302">
        <v>2012</v>
      </c>
      <c r="D2302" t="str">
        <f t="shared" si="71"/>
        <v>SAWT:2012</v>
      </c>
      <c r="E2302">
        <v>90</v>
      </c>
      <c r="F2302">
        <v>25.113724739999999</v>
      </c>
      <c r="G2302">
        <v>4.4725975406999998</v>
      </c>
      <c r="H2302">
        <v>9.0042787632000003</v>
      </c>
    </row>
    <row r="2303" spans="1:8" x14ac:dyDescent="0.25">
      <c r="A2303" t="s">
        <v>414</v>
      </c>
      <c r="B2303" t="str">
        <f t="shared" si="70"/>
        <v>SAWT</v>
      </c>
      <c r="C2303">
        <v>2013</v>
      </c>
      <c r="D2303" t="str">
        <f t="shared" si="71"/>
        <v>SAWT:2013</v>
      </c>
      <c r="E2303">
        <v>90</v>
      </c>
      <c r="F2303">
        <v>23.191199798</v>
      </c>
      <c r="G2303">
        <v>4.2514125964999998</v>
      </c>
      <c r="H2303">
        <v>8.2557203774999994</v>
      </c>
    </row>
    <row r="2304" spans="1:8" x14ac:dyDescent="0.25">
      <c r="A2304" t="s">
        <v>414</v>
      </c>
      <c r="B2304" t="str">
        <f t="shared" si="70"/>
        <v>SAWT</v>
      </c>
      <c r="C2304">
        <v>2014</v>
      </c>
      <c r="D2304" t="str">
        <f t="shared" si="71"/>
        <v>SAWT:2014</v>
      </c>
      <c r="E2304">
        <v>90</v>
      </c>
      <c r="F2304">
        <v>22.288165151000001</v>
      </c>
      <c r="G2304">
        <v>4.3020637688000001</v>
      </c>
      <c r="H2304">
        <v>7.8966621990999997</v>
      </c>
    </row>
    <row r="2305" spans="1:8" x14ac:dyDescent="0.25">
      <c r="A2305" t="s">
        <v>414</v>
      </c>
      <c r="B2305" t="str">
        <f t="shared" si="70"/>
        <v>SAWT</v>
      </c>
      <c r="C2305">
        <v>2015</v>
      </c>
      <c r="D2305" t="str">
        <f t="shared" si="71"/>
        <v>SAWT:2015</v>
      </c>
      <c r="E2305">
        <v>90</v>
      </c>
      <c r="F2305">
        <v>25.295506030999999</v>
      </c>
      <c r="G2305">
        <v>4.9989156388999998</v>
      </c>
      <c r="H2305">
        <v>9.1595410154000003</v>
      </c>
    </row>
    <row r="2306" spans="1:8" x14ac:dyDescent="0.25">
      <c r="A2306" t="s">
        <v>414</v>
      </c>
      <c r="B2306" t="str">
        <f t="shared" ref="B2306:B2369" si="72">LEFT(A2306,4)</f>
        <v>SAWT</v>
      </c>
      <c r="C2306">
        <v>2016</v>
      </c>
      <c r="D2306" t="str">
        <f t="shared" ref="D2306:D2369" si="73">CONCATENATE(B2306,":",C2306)</f>
        <v>SAWT:2016</v>
      </c>
      <c r="E2306">
        <v>90</v>
      </c>
      <c r="F2306">
        <v>23.251356349999998</v>
      </c>
      <c r="G2306">
        <v>4.6425711134999998</v>
      </c>
      <c r="H2306">
        <v>8.2881002430000006</v>
      </c>
    </row>
    <row r="2307" spans="1:8" x14ac:dyDescent="0.25">
      <c r="A2307" t="s">
        <v>414</v>
      </c>
      <c r="B2307" t="str">
        <f t="shared" si="72"/>
        <v>SAWT</v>
      </c>
      <c r="C2307">
        <v>2017</v>
      </c>
      <c r="D2307" t="str">
        <f t="shared" si="73"/>
        <v>SAWT:2017</v>
      </c>
      <c r="E2307">
        <v>90</v>
      </c>
      <c r="F2307">
        <v>24.714918833999999</v>
      </c>
      <c r="G2307">
        <v>4.8979251508999999</v>
      </c>
      <c r="H2307">
        <v>8.9064484100999994</v>
      </c>
    </row>
    <row r="2308" spans="1:8" x14ac:dyDescent="0.25">
      <c r="A2308" t="s">
        <v>138</v>
      </c>
      <c r="B2308" t="str">
        <f t="shared" si="72"/>
        <v>SENE</v>
      </c>
      <c r="C2308">
        <v>2000</v>
      </c>
      <c r="D2308" t="str">
        <f t="shared" si="73"/>
        <v>SENE:2000</v>
      </c>
      <c r="E2308">
        <v>90</v>
      </c>
      <c r="F2308">
        <v>100.89486855</v>
      </c>
      <c r="G2308">
        <v>10.90124731</v>
      </c>
      <c r="H2308">
        <v>22.765167631000001</v>
      </c>
    </row>
    <row r="2309" spans="1:8" x14ac:dyDescent="0.25">
      <c r="A2309" t="s">
        <v>138</v>
      </c>
      <c r="B2309" t="str">
        <f t="shared" si="72"/>
        <v>SENE</v>
      </c>
      <c r="C2309">
        <v>2001</v>
      </c>
      <c r="D2309" t="str">
        <f t="shared" si="73"/>
        <v>SENE:2001</v>
      </c>
      <c r="E2309">
        <v>90</v>
      </c>
      <c r="F2309">
        <v>132.02196541000001</v>
      </c>
      <c r="G2309">
        <v>10.811120557000001</v>
      </c>
      <c r="H2309">
        <v>24.914968712</v>
      </c>
    </row>
    <row r="2310" spans="1:8" x14ac:dyDescent="0.25">
      <c r="A2310" t="s">
        <v>138</v>
      </c>
      <c r="B2310" t="str">
        <f t="shared" si="72"/>
        <v>SENE</v>
      </c>
      <c r="C2310">
        <v>2002</v>
      </c>
      <c r="D2310" t="str">
        <f t="shared" si="73"/>
        <v>SENE:2002</v>
      </c>
      <c r="E2310">
        <v>90</v>
      </c>
      <c r="F2310">
        <v>116.54044763</v>
      </c>
      <c r="G2310">
        <v>10.660685179</v>
      </c>
      <c r="H2310">
        <v>24.007124664999999</v>
      </c>
    </row>
    <row r="2311" spans="1:8" x14ac:dyDescent="0.25">
      <c r="A2311" t="s">
        <v>138</v>
      </c>
      <c r="B2311" t="str">
        <f t="shared" si="72"/>
        <v>SENE</v>
      </c>
      <c r="C2311">
        <v>2003</v>
      </c>
      <c r="D2311" t="str">
        <f t="shared" si="73"/>
        <v>SENE:2003</v>
      </c>
      <c r="E2311">
        <v>90</v>
      </c>
      <c r="F2311">
        <v>120.24880392999999</v>
      </c>
      <c r="G2311">
        <v>10.895392941000001</v>
      </c>
      <c r="H2311">
        <v>23.690516248000002</v>
      </c>
    </row>
    <row r="2312" spans="1:8" x14ac:dyDescent="0.25">
      <c r="A2312" t="s">
        <v>138</v>
      </c>
      <c r="B2312" t="str">
        <f t="shared" si="72"/>
        <v>SENE</v>
      </c>
      <c r="C2312">
        <v>2004</v>
      </c>
      <c r="D2312" t="str">
        <f t="shared" si="73"/>
        <v>SENE:2004</v>
      </c>
      <c r="E2312">
        <v>90</v>
      </c>
      <c r="F2312">
        <v>106.67962115</v>
      </c>
      <c r="G2312">
        <v>10.90271229</v>
      </c>
      <c r="H2312">
        <v>22.733272905</v>
      </c>
    </row>
    <row r="2313" spans="1:8" x14ac:dyDescent="0.25">
      <c r="A2313" t="s">
        <v>138</v>
      </c>
      <c r="B2313" t="str">
        <f t="shared" si="72"/>
        <v>SENE</v>
      </c>
      <c r="C2313">
        <v>2005</v>
      </c>
      <c r="D2313" t="str">
        <f t="shared" si="73"/>
        <v>SENE:2005</v>
      </c>
      <c r="E2313">
        <v>90</v>
      </c>
      <c r="F2313">
        <v>137.11753934999999</v>
      </c>
      <c r="G2313">
        <v>10.874067720999999</v>
      </c>
      <c r="H2313">
        <v>25.137995552</v>
      </c>
    </row>
    <row r="2314" spans="1:8" x14ac:dyDescent="0.25">
      <c r="A2314" t="s">
        <v>138</v>
      </c>
      <c r="B2314" t="str">
        <f t="shared" si="72"/>
        <v>SENE</v>
      </c>
      <c r="C2314">
        <v>2006</v>
      </c>
      <c r="D2314" t="str">
        <f t="shared" si="73"/>
        <v>SENE:2006</v>
      </c>
      <c r="E2314">
        <v>90</v>
      </c>
      <c r="F2314">
        <v>120.61238588000001</v>
      </c>
      <c r="G2314">
        <v>10.548990265</v>
      </c>
      <c r="H2314">
        <v>23.626813205000001</v>
      </c>
    </row>
    <row r="2315" spans="1:8" x14ac:dyDescent="0.25">
      <c r="A2315" t="s">
        <v>138</v>
      </c>
      <c r="B2315" t="str">
        <f t="shared" si="72"/>
        <v>SENE</v>
      </c>
      <c r="C2315">
        <v>2007</v>
      </c>
      <c r="D2315" t="str">
        <f t="shared" si="73"/>
        <v>SENE:2007</v>
      </c>
      <c r="E2315">
        <v>90</v>
      </c>
      <c r="F2315">
        <v>140.79363728000001</v>
      </c>
      <c r="G2315">
        <v>11.007998131000001</v>
      </c>
      <c r="H2315">
        <v>25.3733623</v>
      </c>
    </row>
    <row r="2316" spans="1:8" x14ac:dyDescent="0.25">
      <c r="A2316" t="s">
        <v>138</v>
      </c>
      <c r="B2316" t="str">
        <f t="shared" si="72"/>
        <v>SENE</v>
      </c>
      <c r="C2316">
        <v>2008</v>
      </c>
      <c r="D2316" t="str">
        <f t="shared" si="73"/>
        <v>SENE:2008</v>
      </c>
      <c r="E2316">
        <v>90</v>
      </c>
      <c r="F2316">
        <v>94.927332121999996</v>
      </c>
      <c r="G2316">
        <v>10.240976931000001</v>
      </c>
      <c r="H2316">
        <v>21.712317449</v>
      </c>
    </row>
    <row r="2317" spans="1:8" x14ac:dyDescent="0.25">
      <c r="A2317" t="s">
        <v>138</v>
      </c>
      <c r="B2317" t="str">
        <f t="shared" si="72"/>
        <v>SENE</v>
      </c>
      <c r="C2317">
        <v>2009</v>
      </c>
      <c r="D2317" t="str">
        <f t="shared" si="73"/>
        <v>SENE:2009</v>
      </c>
      <c r="E2317">
        <v>90</v>
      </c>
      <c r="F2317">
        <v>86.397352321</v>
      </c>
      <c r="G2317">
        <v>10.448996451999999</v>
      </c>
      <c r="H2317">
        <v>20.958030402999999</v>
      </c>
    </row>
    <row r="2318" spans="1:8" x14ac:dyDescent="0.25">
      <c r="A2318" t="s">
        <v>138</v>
      </c>
      <c r="B2318" t="str">
        <f t="shared" si="72"/>
        <v>SENE</v>
      </c>
      <c r="C2318">
        <v>2010</v>
      </c>
      <c r="D2318" t="str">
        <f t="shared" si="73"/>
        <v>SENE:2010</v>
      </c>
      <c r="E2318">
        <v>90</v>
      </c>
      <c r="F2318">
        <v>93.430754137999998</v>
      </c>
      <c r="G2318">
        <v>10.924361439</v>
      </c>
      <c r="H2318">
        <v>21.304441855</v>
      </c>
    </row>
    <row r="2319" spans="1:8" x14ac:dyDescent="0.25">
      <c r="A2319" t="s">
        <v>138</v>
      </c>
      <c r="B2319" t="str">
        <f t="shared" si="72"/>
        <v>SENE</v>
      </c>
      <c r="C2319">
        <v>2011</v>
      </c>
      <c r="D2319" t="str">
        <f t="shared" si="73"/>
        <v>SENE:2011</v>
      </c>
      <c r="E2319">
        <v>90</v>
      </c>
      <c r="F2319">
        <v>76.043627063000002</v>
      </c>
      <c r="G2319">
        <v>10.086860506000001</v>
      </c>
      <c r="H2319">
        <v>19.669902981</v>
      </c>
    </row>
    <row r="2320" spans="1:8" x14ac:dyDescent="0.25">
      <c r="A2320" t="s">
        <v>138</v>
      </c>
      <c r="B2320" t="str">
        <f t="shared" si="72"/>
        <v>SENE</v>
      </c>
      <c r="C2320">
        <v>2012</v>
      </c>
      <c r="D2320" t="str">
        <f t="shared" si="73"/>
        <v>SENE:2012</v>
      </c>
      <c r="E2320">
        <v>90</v>
      </c>
      <c r="F2320">
        <v>71.263482737000004</v>
      </c>
      <c r="G2320">
        <v>9.9366488529999994</v>
      </c>
      <c r="H2320">
        <v>18.871339906999999</v>
      </c>
    </row>
    <row r="2321" spans="1:8" x14ac:dyDescent="0.25">
      <c r="A2321" t="s">
        <v>138</v>
      </c>
      <c r="B2321" t="str">
        <f t="shared" si="72"/>
        <v>SENE</v>
      </c>
      <c r="C2321">
        <v>2013</v>
      </c>
      <c r="D2321" t="str">
        <f t="shared" si="73"/>
        <v>SENE:2013</v>
      </c>
      <c r="E2321">
        <v>90</v>
      </c>
      <c r="F2321">
        <v>68.290452353999996</v>
      </c>
      <c r="G2321">
        <v>9.6975566466000007</v>
      </c>
      <c r="H2321">
        <v>18.395389593000001</v>
      </c>
    </row>
    <row r="2322" spans="1:8" x14ac:dyDescent="0.25">
      <c r="A2322" t="s">
        <v>138</v>
      </c>
      <c r="B2322" t="str">
        <f t="shared" si="72"/>
        <v>SENE</v>
      </c>
      <c r="C2322">
        <v>2014</v>
      </c>
      <c r="D2322" t="str">
        <f t="shared" si="73"/>
        <v>SENE:2014</v>
      </c>
      <c r="E2322">
        <v>90</v>
      </c>
      <c r="F2322">
        <v>69.587310177999996</v>
      </c>
      <c r="G2322">
        <v>9.5872204393999993</v>
      </c>
      <c r="H2322">
        <v>18.894547566</v>
      </c>
    </row>
    <row r="2323" spans="1:8" x14ac:dyDescent="0.25">
      <c r="A2323" t="s">
        <v>138</v>
      </c>
      <c r="B2323" t="str">
        <f t="shared" si="72"/>
        <v>SENE</v>
      </c>
      <c r="C2323">
        <v>2015</v>
      </c>
      <c r="D2323" t="str">
        <f t="shared" si="73"/>
        <v>SENE:2015</v>
      </c>
      <c r="E2323">
        <v>90</v>
      </c>
      <c r="F2323">
        <v>78.074989791999997</v>
      </c>
      <c r="G2323">
        <v>10.1274911</v>
      </c>
      <c r="H2323">
        <v>19.814386786</v>
      </c>
    </row>
    <row r="2324" spans="1:8" x14ac:dyDescent="0.25">
      <c r="A2324" t="s">
        <v>138</v>
      </c>
      <c r="B2324" t="str">
        <f t="shared" si="72"/>
        <v>SENE</v>
      </c>
      <c r="C2324">
        <v>2016</v>
      </c>
      <c r="D2324" t="str">
        <f t="shared" si="73"/>
        <v>SENE:2016</v>
      </c>
      <c r="E2324">
        <v>90</v>
      </c>
      <c r="F2324">
        <v>53.152776819000003</v>
      </c>
      <c r="G2324">
        <v>9.1315679733999993</v>
      </c>
      <c r="H2324">
        <v>16.093285526999999</v>
      </c>
    </row>
    <row r="2325" spans="1:8" x14ac:dyDescent="0.25">
      <c r="A2325" t="s">
        <v>138</v>
      </c>
      <c r="B2325" t="str">
        <f t="shared" si="72"/>
        <v>SENE</v>
      </c>
      <c r="C2325">
        <v>2017</v>
      </c>
      <c r="D2325" t="str">
        <f t="shared" si="73"/>
        <v>SENE:2017</v>
      </c>
      <c r="E2325">
        <v>90</v>
      </c>
      <c r="F2325">
        <v>55.18560798</v>
      </c>
      <c r="G2325">
        <v>9.3330771449000007</v>
      </c>
      <c r="H2325">
        <v>16.290691821999999</v>
      </c>
    </row>
    <row r="2326" spans="1:8" x14ac:dyDescent="0.25">
      <c r="A2326" t="s">
        <v>415</v>
      </c>
      <c r="B2326" t="str">
        <f t="shared" si="72"/>
        <v>SEQU</v>
      </c>
      <c r="C2326">
        <v>1994</v>
      </c>
      <c r="D2326" t="str">
        <f t="shared" si="73"/>
        <v>SEQU:1994</v>
      </c>
      <c r="E2326">
        <v>90</v>
      </c>
      <c r="F2326">
        <v>84.659980524000005</v>
      </c>
      <c r="G2326">
        <v>5.5153181429</v>
      </c>
      <c r="H2326">
        <v>20.562852898999999</v>
      </c>
    </row>
    <row r="2327" spans="1:8" x14ac:dyDescent="0.25">
      <c r="A2327" t="s">
        <v>415</v>
      </c>
      <c r="B2327" t="str">
        <f t="shared" si="72"/>
        <v>SEQU</v>
      </c>
      <c r="C2327">
        <v>1995</v>
      </c>
      <c r="D2327" t="str">
        <f t="shared" si="73"/>
        <v>SEQU:1995</v>
      </c>
      <c r="E2327">
        <v>90</v>
      </c>
      <c r="F2327">
        <v>106.16434357</v>
      </c>
      <c r="G2327">
        <v>5.8109720705000001</v>
      </c>
      <c r="H2327">
        <v>22.248543256000001</v>
      </c>
    </row>
    <row r="2328" spans="1:8" x14ac:dyDescent="0.25">
      <c r="A2328" t="s">
        <v>415</v>
      </c>
      <c r="B2328" t="str">
        <f t="shared" si="72"/>
        <v>SEQU</v>
      </c>
      <c r="C2328">
        <v>1997</v>
      </c>
      <c r="D2328" t="str">
        <f t="shared" si="73"/>
        <v>SEQU:1997</v>
      </c>
      <c r="E2328">
        <v>90</v>
      </c>
      <c r="F2328">
        <v>96.963672975999998</v>
      </c>
      <c r="G2328">
        <v>6.0555691294000003</v>
      </c>
      <c r="H2328">
        <v>21.801820014</v>
      </c>
    </row>
    <row r="2329" spans="1:8" x14ac:dyDescent="0.25">
      <c r="A2329" t="s">
        <v>415</v>
      </c>
      <c r="B2329" t="str">
        <f t="shared" si="72"/>
        <v>SEQU</v>
      </c>
      <c r="C2329">
        <v>1999</v>
      </c>
      <c r="D2329" t="str">
        <f t="shared" si="73"/>
        <v>SEQU:1999</v>
      </c>
      <c r="E2329">
        <v>90</v>
      </c>
      <c r="F2329">
        <v>71.359241839999996</v>
      </c>
      <c r="G2329">
        <v>5.1713860968000001</v>
      </c>
      <c r="H2329">
        <v>19.228815551</v>
      </c>
    </row>
    <row r="2330" spans="1:8" x14ac:dyDescent="0.25">
      <c r="A2330" t="s">
        <v>415</v>
      </c>
      <c r="B2330" t="str">
        <f t="shared" si="72"/>
        <v>SEQU</v>
      </c>
      <c r="C2330">
        <v>2000</v>
      </c>
      <c r="D2330" t="str">
        <f t="shared" si="73"/>
        <v>SEQU:2000</v>
      </c>
      <c r="E2330">
        <v>90</v>
      </c>
      <c r="F2330">
        <v>136.64444121</v>
      </c>
      <c r="G2330">
        <v>5.4456518231000004</v>
      </c>
      <c r="H2330">
        <v>24.228909437999999</v>
      </c>
    </row>
    <row r="2331" spans="1:8" x14ac:dyDescent="0.25">
      <c r="A2331" t="s">
        <v>415</v>
      </c>
      <c r="B2331" t="str">
        <f t="shared" si="72"/>
        <v>SEQU</v>
      </c>
      <c r="C2331">
        <v>2001</v>
      </c>
      <c r="D2331" t="str">
        <f t="shared" si="73"/>
        <v>SEQU:2001</v>
      </c>
      <c r="E2331">
        <v>90</v>
      </c>
      <c r="F2331">
        <v>112.40172779</v>
      </c>
      <c r="G2331">
        <v>5.7356295345000001</v>
      </c>
      <c r="H2331">
        <v>23.176047184000002</v>
      </c>
    </row>
    <row r="2332" spans="1:8" x14ac:dyDescent="0.25">
      <c r="A2332" t="s">
        <v>415</v>
      </c>
      <c r="B2332" t="str">
        <f t="shared" si="72"/>
        <v>SEQU</v>
      </c>
      <c r="C2332">
        <v>2002</v>
      </c>
      <c r="D2332" t="str">
        <f t="shared" si="73"/>
        <v>SEQU:2002</v>
      </c>
      <c r="E2332">
        <v>90</v>
      </c>
      <c r="F2332">
        <v>127.18342774</v>
      </c>
      <c r="G2332">
        <v>5.9276857908</v>
      </c>
      <c r="H2332">
        <v>24.557697124000001</v>
      </c>
    </row>
    <row r="2333" spans="1:8" x14ac:dyDescent="0.25">
      <c r="A2333" t="s">
        <v>415</v>
      </c>
      <c r="B2333" t="str">
        <f t="shared" si="72"/>
        <v>SEQU</v>
      </c>
      <c r="C2333">
        <v>2003</v>
      </c>
      <c r="D2333" t="str">
        <f t="shared" si="73"/>
        <v>SEQU:2003</v>
      </c>
      <c r="E2333">
        <v>90</v>
      </c>
      <c r="F2333">
        <v>96.067937149000002</v>
      </c>
      <c r="G2333">
        <v>5.2757664965000002</v>
      </c>
      <c r="H2333">
        <v>21.588205143</v>
      </c>
    </row>
    <row r="2334" spans="1:8" x14ac:dyDescent="0.25">
      <c r="A2334" t="s">
        <v>415</v>
      </c>
      <c r="B2334" t="str">
        <f t="shared" si="72"/>
        <v>SEQU</v>
      </c>
      <c r="C2334">
        <v>2004</v>
      </c>
      <c r="D2334" t="str">
        <f t="shared" si="73"/>
        <v>SEQU:2004</v>
      </c>
      <c r="E2334">
        <v>90</v>
      </c>
      <c r="F2334">
        <v>105.11605645</v>
      </c>
      <c r="G2334">
        <v>5.7977958415000002</v>
      </c>
      <c r="H2334">
        <v>22.294313148000001</v>
      </c>
    </row>
    <row r="2335" spans="1:8" x14ac:dyDescent="0.25">
      <c r="A2335" t="s">
        <v>415</v>
      </c>
      <c r="B2335" t="str">
        <f t="shared" si="72"/>
        <v>SEQU</v>
      </c>
      <c r="C2335">
        <v>2005</v>
      </c>
      <c r="D2335" t="str">
        <f t="shared" si="73"/>
        <v>SEQU:2005</v>
      </c>
      <c r="E2335">
        <v>90</v>
      </c>
      <c r="F2335">
        <v>94.755724388999994</v>
      </c>
      <c r="G2335">
        <v>5.8301812388999998</v>
      </c>
      <c r="H2335">
        <v>21.876167597999999</v>
      </c>
    </row>
    <row r="2336" spans="1:8" x14ac:dyDescent="0.25">
      <c r="A2336" t="s">
        <v>415</v>
      </c>
      <c r="B2336" t="str">
        <f t="shared" si="72"/>
        <v>SEQU</v>
      </c>
      <c r="C2336">
        <v>2006</v>
      </c>
      <c r="D2336" t="str">
        <f t="shared" si="73"/>
        <v>SEQU:2006</v>
      </c>
      <c r="E2336">
        <v>90</v>
      </c>
      <c r="F2336">
        <v>100.21432612</v>
      </c>
      <c r="G2336">
        <v>5.8382222191000004</v>
      </c>
      <c r="H2336">
        <v>21.917324794999999</v>
      </c>
    </row>
    <row r="2337" spans="1:8" x14ac:dyDescent="0.25">
      <c r="A2337" t="s">
        <v>415</v>
      </c>
      <c r="B2337" t="str">
        <f t="shared" si="72"/>
        <v>SEQU</v>
      </c>
      <c r="C2337">
        <v>2007</v>
      </c>
      <c r="D2337" t="str">
        <f t="shared" si="73"/>
        <v>SEQU:2007</v>
      </c>
      <c r="E2337">
        <v>90</v>
      </c>
      <c r="F2337">
        <v>115.96061348000001</v>
      </c>
      <c r="G2337">
        <v>5.7620206923000001</v>
      </c>
      <c r="H2337">
        <v>23.479935078</v>
      </c>
    </row>
    <row r="2338" spans="1:8" x14ac:dyDescent="0.25">
      <c r="A2338" t="s">
        <v>415</v>
      </c>
      <c r="B2338" t="str">
        <f t="shared" si="72"/>
        <v>SEQU</v>
      </c>
      <c r="C2338">
        <v>2008</v>
      </c>
      <c r="D2338" t="str">
        <f t="shared" si="73"/>
        <v>SEQU:2008</v>
      </c>
      <c r="E2338">
        <v>90</v>
      </c>
      <c r="F2338">
        <v>88.151838338999994</v>
      </c>
      <c r="G2338">
        <v>5.4672831542000004</v>
      </c>
      <c r="H2338">
        <v>20.574308834</v>
      </c>
    </row>
    <row r="2339" spans="1:8" x14ac:dyDescent="0.25">
      <c r="A2339" t="s">
        <v>415</v>
      </c>
      <c r="B2339" t="str">
        <f t="shared" si="72"/>
        <v>SEQU</v>
      </c>
      <c r="C2339">
        <v>2009</v>
      </c>
      <c r="D2339" t="str">
        <f t="shared" si="73"/>
        <v>SEQU:2009</v>
      </c>
      <c r="E2339">
        <v>90</v>
      </c>
      <c r="F2339">
        <v>89.072012573999999</v>
      </c>
      <c r="G2339">
        <v>6.1040996553999998</v>
      </c>
      <c r="H2339">
        <v>20.457871603000001</v>
      </c>
    </row>
    <row r="2340" spans="1:8" x14ac:dyDescent="0.25">
      <c r="A2340" t="s">
        <v>415</v>
      </c>
      <c r="B2340" t="str">
        <f t="shared" si="72"/>
        <v>SEQU</v>
      </c>
      <c r="C2340">
        <v>2010</v>
      </c>
      <c r="D2340" t="str">
        <f t="shared" si="73"/>
        <v>SEQU:2010</v>
      </c>
      <c r="E2340">
        <v>90</v>
      </c>
      <c r="F2340">
        <v>67.629594089999998</v>
      </c>
      <c r="G2340">
        <v>6.6793064483000002</v>
      </c>
      <c r="H2340">
        <v>18.896301718</v>
      </c>
    </row>
    <row r="2341" spans="1:8" x14ac:dyDescent="0.25">
      <c r="A2341" t="s">
        <v>415</v>
      </c>
      <c r="B2341" t="str">
        <f t="shared" si="72"/>
        <v>SEQU</v>
      </c>
      <c r="C2341">
        <v>2011</v>
      </c>
      <c r="D2341" t="str">
        <f t="shared" si="73"/>
        <v>SEQU:2011</v>
      </c>
      <c r="E2341">
        <v>90</v>
      </c>
      <c r="F2341">
        <v>84.435453300999995</v>
      </c>
      <c r="G2341">
        <v>6.3742413863999996</v>
      </c>
      <c r="H2341">
        <v>20.216538327999999</v>
      </c>
    </row>
    <row r="2342" spans="1:8" x14ac:dyDescent="0.25">
      <c r="A2342" t="s">
        <v>415</v>
      </c>
      <c r="B2342" t="str">
        <f t="shared" si="72"/>
        <v>SEQU</v>
      </c>
      <c r="C2342">
        <v>2012</v>
      </c>
      <c r="D2342" t="str">
        <f t="shared" si="73"/>
        <v>SEQU:2012</v>
      </c>
      <c r="E2342">
        <v>90</v>
      </c>
      <c r="F2342">
        <v>81.492919461</v>
      </c>
      <c r="G2342">
        <v>6.6108240235000002</v>
      </c>
      <c r="H2342">
        <v>19.618361591999999</v>
      </c>
    </row>
    <row r="2343" spans="1:8" x14ac:dyDescent="0.25">
      <c r="A2343" t="s">
        <v>415</v>
      </c>
      <c r="B2343" t="str">
        <f t="shared" si="72"/>
        <v>SEQU</v>
      </c>
      <c r="C2343">
        <v>2013</v>
      </c>
      <c r="D2343" t="str">
        <f t="shared" si="73"/>
        <v>SEQU:2013</v>
      </c>
      <c r="E2343">
        <v>90</v>
      </c>
      <c r="F2343">
        <v>80.850802325000004</v>
      </c>
      <c r="G2343">
        <v>6.7669104775999998</v>
      </c>
      <c r="H2343">
        <v>20.576990422000002</v>
      </c>
    </row>
    <row r="2344" spans="1:8" x14ac:dyDescent="0.25">
      <c r="A2344" t="s">
        <v>415</v>
      </c>
      <c r="B2344" t="str">
        <f t="shared" si="72"/>
        <v>SEQU</v>
      </c>
      <c r="C2344">
        <v>2014</v>
      </c>
      <c r="D2344" t="str">
        <f t="shared" si="73"/>
        <v>SEQU:2014</v>
      </c>
      <c r="E2344">
        <v>90</v>
      </c>
      <c r="F2344">
        <v>85.323485945000002</v>
      </c>
      <c r="G2344">
        <v>6.1595686537000001</v>
      </c>
      <c r="H2344">
        <v>20.22048281</v>
      </c>
    </row>
    <row r="2345" spans="1:8" x14ac:dyDescent="0.25">
      <c r="A2345" t="s">
        <v>415</v>
      </c>
      <c r="B2345" t="str">
        <f t="shared" si="72"/>
        <v>SEQU</v>
      </c>
      <c r="C2345">
        <v>2015</v>
      </c>
      <c r="D2345" t="str">
        <f t="shared" si="73"/>
        <v>SEQU:2015</v>
      </c>
      <c r="E2345">
        <v>90</v>
      </c>
      <c r="F2345">
        <v>65.229618055000003</v>
      </c>
      <c r="G2345">
        <v>6.4359921263000004</v>
      </c>
      <c r="H2345">
        <v>18.233616701999999</v>
      </c>
    </row>
    <row r="2346" spans="1:8" x14ac:dyDescent="0.25">
      <c r="A2346" t="s">
        <v>415</v>
      </c>
      <c r="B2346" t="str">
        <f t="shared" si="72"/>
        <v>SEQU</v>
      </c>
      <c r="C2346">
        <v>2016</v>
      </c>
      <c r="D2346" t="str">
        <f t="shared" si="73"/>
        <v>SEQU:2016</v>
      </c>
      <c r="E2346">
        <v>90</v>
      </c>
      <c r="F2346">
        <v>59.618470789</v>
      </c>
      <c r="G2346">
        <v>6.1582260958999999</v>
      </c>
      <c r="H2346">
        <v>17.347367412000001</v>
      </c>
    </row>
    <row r="2347" spans="1:8" x14ac:dyDescent="0.25">
      <c r="A2347" t="s">
        <v>415</v>
      </c>
      <c r="B2347" t="str">
        <f t="shared" si="72"/>
        <v>SEQU</v>
      </c>
      <c r="C2347">
        <v>2017</v>
      </c>
      <c r="D2347" t="str">
        <f t="shared" si="73"/>
        <v>SEQU:2017</v>
      </c>
      <c r="E2347">
        <v>90</v>
      </c>
      <c r="F2347">
        <v>60.177461733000001</v>
      </c>
      <c r="G2347">
        <v>6.4972316021000003</v>
      </c>
      <c r="H2347">
        <v>17.796438487</v>
      </c>
    </row>
    <row r="2348" spans="1:8" x14ac:dyDescent="0.25">
      <c r="A2348" t="s">
        <v>141</v>
      </c>
      <c r="B2348" t="str">
        <f t="shared" si="72"/>
        <v>SHEN</v>
      </c>
      <c r="C2348">
        <v>1990</v>
      </c>
      <c r="D2348" t="str">
        <f t="shared" si="73"/>
        <v>SHEN:1990</v>
      </c>
      <c r="E2348">
        <v>90</v>
      </c>
      <c r="F2348">
        <v>215.41829995000001</v>
      </c>
      <c r="G2348">
        <v>9.1980294808000007</v>
      </c>
      <c r="H2348">
        <v>29.932135000999999</v>
      </c>
    </row>
    <row r="2349" spans="1:8" x14ac:dyDescent="0.25">
      <c r="A2349" t="s">
        <v>141</v>
      </c>
      <c r="B2349" t="str">
        <f t="shared" si="72"/>
        <v>SHEN</v>
      </c>
      <c r="C2349">
        <v>1991</v>
      </c>
      <c r="D2349" t="str">
        <f t="shared" si="73"/>
        <v>SHEN:1991</v>
      </c>
      <c r="E2349">
        <v>90</v>
      </c>
      <c r="F2349">
        <v>286.82108252</v>
      </c>
      <c r="G2349">
        <v>9.7257606587000005</v>
      </c>
      <c r="H2349">
        <v>33.166434367999997</v>
      </c>
    </row>
    <row r="2350" spans="1:8" x14ac:dyDescent="0.25">
      <c r="A2350" t="s">
        <v>141</v>
      </c>
      <c r="B2350" t="str">
        <f t="shared" si="72"/>
        <v>SHEN</v>
      </c>
      <c r="C2350">
        <v>1992</v>
      </c>
      <c r="D2350" t="str">
        <f t="shared" si="73"/>
        <v>SHEN:1992</v>
      </c>
      <c r="E2350">
        <v>90</v>
      </c>
      <c r="F2350">
        <v>234.37251678000001</v>
      </c>
      <c r="G2350">
        <v>9.3827545291999996</v>
      </c>
      <c r="H2350">
        <v>30.346263236999999</v>
      </c>
    </row>
    <row r="2351" spans="1:8" x14ac:dyDescent="0.25">
      <c r="A2351" t="s">
        <v>141</v>
      </c>
      <c r="B2351" t="str">
        <f t="shared" si="72"/>
        <v>SHEN</v>
      </c>
      <c r="C2351">
        <v>1993</v>
      </c>
      <c r="D2351" t="str">
        <f t="shared" si="73"/>
        <v>SHEN:1993</v>
      </c>
      <c r="E2351">
        <v>90</v>
      </c>
      <c r="F2351">
        <v>295.88521311</v>
      </c>
      <c r="G2351">
        <v>9.1717155156000008</v>
      </c>
      <c r="H2351">
        <v>33.065165722000003</v>
      </c>
    </row>
    <row r="2352" spans="1:8" x14ac:dyDescent="0.25">
      <c r="A2352" t="s">
        <v>141</v>
      </c>
      <c r="B2352" t="str">
        <f t="shared" si="72"/>
        <v>SHEN</v>
      </c>
      <c r="C2352">
        <v>1994</v>
      </c>
      <c r="D2352" t="str">
        <f t="shared" si="73"/>
        <v>SHEN:1994</v>
      </c>
      <c r="E2352">
        <v>90</v>
      </c>
      <c r="F2352">
        <v>251.55786223000001</v>
      </c>
      <c r="G2352">
        <v>9.7450556942999995</v>
      </c>
      <c r="H2352">
        <v>30.719883980999999</v>
      </c>
    </row>
    <row r="2353" spans="1:8" x14ac:dyDescent="0.25">
      <c r="A2353" t="s">
        <v>141</v>
      </c>
      <c r="B2353" t="str">
        <f t="shared" si="72"/>
        <v>SHEN</v>
      </c>
      <c r="C2353">
        <v>1995</v>
      </c>
      <c r="D2353" t="str">
        <f t="shared" si="73"/>
        <v>SHEN:1995</v>
      </c>
      <c r="E2353">
        <v>90</v>
      </c>
      <c r="F2353">
        <v>224.97075253</v>
      </c>
      <c r="G2353">
        <v>9.8109449913999995</v>
      </c>
      <c r="H2353">
        <v>30.22696444</v>
      </c>
    </row>
    <row r="2354" spans="1:8" x14ac:dyDescent="0.25">
      <c r="A2354" t="s">
        <v>141</v>
      </c>
      <c r="B2354" t="str">
        <f t="shared" si="72"/>
        <v>SHEN</v>
      </c>
      <c r="C2354">
        <v>1996</v>
      </c>
      <c r="D2354" t="str">
        <f t="shared" si="73"/>
        <v>SHEN:1996</v>
      </c>
      <c r="E2354">
        <v>90</v>
      </c>
      <c r="F2354">
        <v>191.21381396000001</v>
      </c>
      <c r="G2354">
        <v>9.3962159598999992</v>
      </c>
      <c r="H2354">
        <v>28.356432567999999</v>
      </c>
    </row>
    <row r="2355" spans="1:8" x14ac:dyDescent="0.25">
      <c r="A2355" t="s">
        <v>141</v>
      </c>
      <c r="B2355" t="str">
        <f t="shared" si="72"/>
        <v>SHEN</v>
      </c>
      <c r="C2355">
        <v>1997</v>
      </c>
      <c r="D2355" t="str">
        <f t="shared" si="73"/>
        <v>SHEN:1997</v>
      </c>
      <c r="E2355">
        <v>90</v>
      </c>
      <c r="F2355">
        <v>176.99352970999999</v>
      </c>
      <c r="G2355">
        <v>9.0718765028000004</v>
      </c>
      <c r="H2355">
        <v>27.700538862999998</v>
      </c>
    </row>
    <row r="2356" spans="1:8" x14ac:dyDescent="0.25">
      <c r="A2356" t="s">
        <v>141</v>
      </c>
      <c r="B2356" t="str">
        <f t="shared" si="72"/>
        <v>SHEN</v>
      </c>
      <c r="C2356">
        <v>1999</v>
      </c>
      <c r="D2356" t="str">
        <f t="shared" si="73"/>
        <v>SHEN:1999</v>
      </c>
      <c r="E2356">
        <v>90</v>
      </c>
      <c r="F2356">
        <v>148.81597902999999</v>
      </c>
      <c r="G2356">
        <v>9.0187310592000003</v>
      </c>
      <c r="H2356">
        <v>25.957988050000001</v>
      </c>
    </row>
    <row r="2357" spans="1:8" x14ac:dyDescent="0.25">
      <c r="A2357" t="s">
        <v>141</v>
      </c>
      <c r="B2357" t="str">
        <f t="shared" si="72"/>
        <v>SHEN</v>
      </c>
      <c r="C2357">
        <v>2000</v>
      </c>
      <c r="D2357" t="str">
        <f t="shared" si="73"/>
        <v>SHEN:2000</v>
      </c>
      <c r="E2357">
        <v>90</v>
      </c>
      <c r="F2357">
        <v>160.83426406000001</v>
      </c>
      <c r="G2357">
        <v>8.7148488554999997</v>
      </c>
      <c r="H2357">
        <v>27.229264688000001</v>
      </c>
    </row>
    <row r="2358" spans="1:8" x14ac:dyDescent="0.25">
      <c r="A2358" t="s">
        <v>141</v>
      </c>
      <c r="B2358" t="str">
        <f t="shared" si="72"/>
        <v>SHEN</v>
      </c>
      <c r="C2358">
        <v>2001</v>
      </c>
      <c r="D2358" t="str">
        <f t="shared" si="73"/>
        <v>SHEN:2001</v>
      </c>
      <c r="E2358">
        <v>90</v>
      </c>
      <c r="F2358">
        <v>176.78195296000001</v>
      </c>
      <c r="G2358">
        <v>8.6871422301999992</v>
      </c>
      <c r="H2358">
        <v>27.617893878</v>
      </c>
    </row>
    <row r="2359" spans="1:8" x14ac:dyDescent="0.25">
      <c r="A2359" t="s">
        <v>141</v>
      </c>
      <c r="B2359" t="str">
        <f t="shared" si="72"/>
        <v>SHEN</v>
      </c>
      <c r="C2359">
        <v>2002</v>
      </c>
      <c r="D2359" t="str">
        <f t="shared" si="73"/>
        <v>SHEN:2002</v>
      </c>
      <c r="E2359">
        <v>90</v>
      </c>
      <c r="F2359">
        <v>211.48395986</v>
      </c>
      <c r="G2359">
        <v>9.6024654781999992</v>
      </c>
      <c r="H2359">
        <v>29.890470795999999</v>
      </c>
    </row>
    <row r="2360" spans="1:8" x14ac:dyDescent="0.25">
      <c r="A2360" t="s">
        <v>141</v>
      </c>
      <c r="B2360" t="str">
        <f t="shared" si="72"/>
        <v>SHEN</v>
      </c>
      <c r="C2360">
        <v>2003</v>
      </c>
      <c r="D2360" t="str">
        <f t="shared" si="73"/>
        <v>SHEN:2003</v>
      </c>
      <c r="E2360">
        <v>90</v>
      </c>
      <c r="F2360">
        <v>176.76878176</v>
      </c>
      <c r="G2360">
        <v>9.3054376740000002</v>
      </c>
      <c r="H2360">
        <v>27.874650693</v>
      </c>
    </row>
    <row r="2361" spans="1:8" x14ac:dyDescent="0.25">
      <c r="A2361" t="s">
        <v>141</v>
      </c>
      <c r="B2361" t="str">
        <f t="shared" si="72"/>
        <v>SHEN</v>
      </c>
      <c r="C2361">
        <v>2004</v>
      </c>
      <c r="D2361" t="str">
        <f t="shared" si="73"/>
        <v>SHEN:2004</v>
      </c>
      <c r="E2361">
        <v>90</v>
      </c>
      <c r="F2361">
        <v>190.92663851</v>
      </c>
      <c r="G2361">
        <v>10.035741866</v>
      </c>
      <c r="H2361">
        <v>29.000202897000001</v>
      </c>
    </row>
    <row r="2362" spans="1:8" x14ac:dyDescent="0.25">
      <c r="A2362" t="s">
        <v>141</v>
      </c>
      <c r="B2362" t="str">
        <f t="shared" si="72"/>
        <v>SHEN</v>
      </c>
      <c r="C2362">
        <v>2005</v>
      </c>
      <c r="D2362" t="str">
        <f t="shared" si="73"/>
        <v>SHEN:2005</v>
      </c>
      <c r="E2362">
        <v>90</v>
      </c>
      <c r="F2362">
        <v>223.49842430000001</v>
      </c>
      <c r="G2362">
        <v>9.6801220164000004</v>
      </c>
      <c r="H2362">
        <v>30.510653649999998</v>
      </c>
    </row>
    <row r="2363" spans="1:8" x14ac:dyDescent="0.25">
      <c r="A2363" t="s">
        <v>141</v>
      </c>
      <c r="B2363" t="str">
        <f t="shared" si="72"/>
        <v>SHEN</v>
      </c>
      <c r="C2363">
        <v>2006</v>
      </c>
      <c r="D2363" t="str">
        <f t="shared" si="73"/>
        <v>SHEN:2006</v>
      </c>
      <c r="E2363">
        <v>90</v>
      </c>
      <c r="F2363">
        <v>172.91497003999999</v>
      </c>
      <c r="G2363">
        <v>9.1162231788000003</v>
      </c>
      <c r="H2363">
        <v>27.753847403000002</v>
      </c>
    </row>
    <row r="2364" spans="1:8" x14ac:dyDescent="0.25">
      <c r="A2364" t="s">
        <v>141</v>
      </c>
      <c r="B2364" t="str">
        <f t="shared" si="72"/>
        <v>SHEN</v>
      </c>
      <c r="C2364">
        <v>2007</v>
      </c>
      <c r="D2364" t="str">
        <f t="shared" si="73"/>
        <v>SHEN:2007</v>
      </c>
      <c r="E2364">
        <v>90</v>
      </c>
      <c r="F2364">
        <v>178.2696856</v>
      </c>
      <c r="G2364">
        <v>10.140501635</v>
      </c>
      <c r="H2364">
        <v>28.171335707000001</v>
      </c>
    </row>
    <row r="2365" spans="1:8" x14ac:dyDescent="0.25">
      <c r="A2365" t="s">
        <v>141</v>
      </c>
      <c r="B2365" t="str">
        <f t="shared" si="72"/>
        <v>SHEN</v>
      </c>
      <c r="C2365">
        <v>2008</v>
      </c>
      <c r="D2365" t="str">
        <f t="shared" si="73"/>
        <v>SHEN:2008</v>
      </c>
      <c r="E2365">
        <v>90</v>
      </c>
      <c r="F2365">
        <v>122.74093113000001</v>
      </c>
      <c r="G2365">
        <v>9.6016015812000006</v>
      </c>
      <c r="H2365">
        <v>24.588055493999999</v>
      </c>
    </row>
    <row r="2366" spans="1:8" x14ac:dyDescent="0.25">
      <c r="A2366" t="s">
        <v>141</v>
      </c>
      <c r="B2366" t="str">
        <f t="shared" si="72"/>
        <v>SHEN</v>
      </c>
      <c r="C2366">
        <v>2009</v>
      </c>
      <c r="D2366" t="str">
        <f t="shared" si="73"/>
        <v>SHEN:2009</v>
      </c>
      <c r="E2366">
        <v>90</v>
      </c>
      <c r="F2366">
        <v>86.580236428000006</v>
      </c>
      <c r="G2366">
        <v>8.5431122271</v>
      </c>
      <c r="H2366">
        <v>21.198067474999998</v>
      </c>
    </row>
    <row r="2367" spans="1:8" x14ac:dyDescent="0.25">
      <c r="A2367" t="s">
        <v>141</v>
      </c>
      <c r="B2367" t="str">
        <f t="shared" si="72"/>
        <v>SHEN</v>
      </c>
      <c r="C2367">
        <v>2010</v>
      </c>
      <c r="D2367" t="str">
        <f t="shared" si="73"/>
        <v>SHEN:2010</v>
      </c>
      <c r="E2367">
        <v>90</v>
      </c>
      <c r="F2367">
        <v>97.532784172000007</v>
      </c>
      <c r="G2367">
        <v>8.9479532569</v>
      </c>
      <c r="H2367">
        <v>22.121660325000001</v>
      </c>
    </row>
    <row r="2368" spans="1:8" x14ac:dyDescent="0.25">
      <c r="A2368" t="s">
        <v>141</v>
      </c>
      <c r="B2368" t="str">
        <f t="shared" si="72"/>
        <v>SHEN</v>
      </c>
      <c r="C2368">
        <v>2011</v>
      </c>
      <c r="D2368" t="str">
        <f t="shared" si="73"/>
        <v>SHEN:2011</v>
      </c>
      <c r="E2368">
        <v>90</v>
      </c>
      <c r="F2368">
        <v>96.497231235000001</v>
      </c>
      <c r="G2368">
        <v>9.0378737074999993</v>
      </c>
      <c r="H2368">
        <v>22.101652597000001</v>
      </c>
    </row>
    <row r="2369" spans="1:8" x14ac:dyDescent="0.25">
      <c r="A2369" t="s">
        <v>141</v>
      </c>
      <c r="B2369" t="str">
        <f t="shared" si="72"/>
        <v>SHEN</v>
      </c>
      <c r="C2369">
        <v>2012</v>
      </c>
      <c r="D2369" t="str">
        <f t="shared" si="73"/>
        <v>SHEN:2012</v>
      </c>
      <c r="E2369">
        <v>90</v>
      </c>
      <c r="F2369">
        <v>70.813782992</v>
      </c>
      <c r="G2369">
        <v>8.2250343211000008</v>
      </c>
      <c r="H2369">
        <v>19.295125368000001</v>
      </c>
    </row>
    <row r="2370" spans="1:8" x14ac:dyDescent="0.25">
      <c r="A2370" t="s">
        <v>141</v>
      </c>
      <c r="B2370" t="str">
        <f t="shared" ref="B2370:B2433" si="74">LEFT(A2370,4)</f>
        <v>SHEN</v>
      </c>
      <c r="C2370">
        <v>2013</v>
      </c>
      <c r="D2370" t="str">
        <f t="shared" ref="D2370:D2433" si="75">CONCATENATE(B2370,":",C2370)</f>
        <v>SHEN:2013</v>
      </c>
      <c r="E2370">
        <v>90</v>
      </c>
      <c r="F2370">
        <v>68.715024807000006</v>
      </c>
      <c r="G2370">
        <v>7.5673716793999999</v>
      </c>
      <c r="H2370">
        <v>18.884010397000001</v>
      </c>
    </row>
    <row r="2371" spans="1:8" x14ac:dyDescent="0.25">
      <c r="A2371" t="s">
        <v>141</v>
      </c>
      <c r="B2371" t="str">
        <f t="shared" si="74"/>
        <v>SHEN</v>
      </c>
      <c r="C2371">
        <v>2014</v>
      </c>
      <c r="D2371" t="str">
        <f t="shared" si="75"/>
        <v>SHEN:2014</v>
      </c>
      <c r="E2371">
        <v>90</v>
      </c>
      <c r="F2371">
        <v>66.555220224999999</v>
      </c>
      <c r="G2371">
        <v>7.8213871978</v>
      </c>
      <c r="H2371">
        <v>18.581341072000001</v>
      </c>
    </row>
    <row r="2372" spans="1:8" x14ac:dyDescent="0.25">
      <c r="A2372" t="s">
        <v>141</v>
      </c>
      <c r="B2372" t="str">
        <f t="shared" si="74"/>
        <v>SHEN</v>
      </c>
      <c r="C2372">
        <v>2015</v>
      </c>
      <c r="D2372" t="str">
        <f t="shared" si="75"/>
        <v>SHEN:2015</v>
      </c>
      <c r="E2372">
        <v>90</v>
      </c>
      <c r="F2372">
        <v>66.399552022999998</v>
      </c>
      <c r="G2372">
        <v>8.9701237501000008</v>
      </c>
      <c r="H2372">
        <v>18.649002185000001</v>
      </c>
    </row>
    <row r="2373" spans="1:8" x14ac:dyDescent="0.25">
      <c r="A2373" t="s">
        <v>141</v>
      </c>
      <c r="B2373" t="str">
        <f t="shared" si="74"/>
        <v>SHEN</v>
      </c>
      <c r="C2373">
        <v>2016</v>
      </c>
      <c r="D2373" t="str">
        <f t="shared" si="75"/>
        <v>SHEN:2016</v>
      </c>
      <c r="E2373">
        <v>90</v>
      </c>
      <c r="F2373">
        <v>54.470508176999999</v>
      </c>
      <c r="G2373">
        <v>7.9028044783000002</v>
      </c>
      <c r="H2373">
        <v>16.594855529</v>
      </c>
    </row>
    <row r="2374" spans="1:8" x14ac:dyDescent="0.25">
      <c r="A2374" t="s">
        <v>141</v>
      </c>
      <c r="B2374" t="str">
        <f t="shared" si="74"/>
        <v>SHEN</v>
      </c>
      <c r="C2374">
        <v>2017</v>
      </c>
      <c r="D2374" t="str">
        <f t="shared" si="75"/>
        <v>SHEN:2017</v>
      </c>
      <c r="E2374">
        <v>90</v>
      </c>
      <c r="F2374">
        <v>52.239365341999999</v>
      </c>
      <c r="G2374">
        <v>8.1683504483</v>
      </c>
      <c r="H2374">
        <v>16.176005236000002</v>
      </c>
    </row>
    <row r="2375" spans="1:8" x14ac:dyDescent="0.25">
      <c r="A2375" t="s">
        <v>416</v>
      </c>
      <c r="B2375" t="str">
        <f t="shared" si="74"/>
        <v>SHMI</v>
      </c>
      <c r="C2375">
        <v>2005</v>
      </c>
      <c r="D2375" t="str">
        <f t="shared" si="75"/>
        <v>SHMI:2005</v>
      </c>
      <c r="E2375">
        <v>90</v>
      </c>
      <c r="F2375">
        <v>26.485367516</v>
      </c>
      <c r="G2375">
        <v>4.4797001577</v>
      </c>
      <c r="H2375">
        <v>9.5301719944999999</v>
      </c>
    </row>
    <row r="2376" spans="1:8" x14ac:dyDescent="0.25">
      <c r="A2376" t="s">
        <v>416</v>
      </c>
      <c r="B2376" t="str">
        <f t="shared" si="74"/>
        <v>SHMI</v>
      </c>
      <c r="C2376">
        <v>2006</v>
      </c>
      <c r="D2376" t="str">
        <f t="shared" si="75"/>
        <v>SHMI:2006</v>
      </c>
      <c r="E2376">
        <v>90</v>
      </c>
      <c r="F2376">
        <v>25.419435998000001</v>
      </c>
      <c r="G2376">
        <v>4.3799394868999997</v>
      </c>
      <c r="H2376">
        <v>9.2268615148999995</v>
      </c>
    </row>
    <row r="2377" spans="1:8" x14ac:dyDescent="0.25">
      <c r="A2377" t="s">
        <v>416</v>
      </c>
      <c r="B2377" t="str">
        <f t="shared" si="74"/>
        <v>SHMI</v>
      </c>
      <c r="C2377">
        <v>2007</v>
      </c>
      <c r="D2377" t="str">
        <f t="shared" si="75"/>
        <v>SHMI:2007</v>
      </c>
      <c r="E2377">
        <v>90</v>
      </c>
      <c r="F2377">
        <v>26.803585892000001</v>
      </c>
      <c r="G2377">
        <v>4.5967469126999996</v>
      </c>
      <c r="H2377">
        <v>9.6709467279000005</v>
      </c>
    </row>
    <row r="2378" spans="1:8" x14ac:dyDescent="0.25">
      <c r="A2378" t="s">
        <v>416</v>
      </c>
      <c r="B2378" t="str">
        <f t="shared" si="74"/>
        <v>SHMI</v>
      </c>
      <c r="C2378">
        <v>2008</v>
      </c>
      <c r="D2378" t="str">
        <f t="shared" si="75"/>
        <v>SHMI:2008</v>
      </c>
      <c r="E2378">
        <v>90</v>
      </c>
      <c r="F2378">
        <v>25.505742321</v>
      </c>
      <c r="G2378">
        <v>4.2472919488</v>
      </c>
      <c r="H2378">
        <v>9.1301148809000008</v>
      </c>
    </row>
    <row r="2379" spans="1:8" x14ac:dyDescent="0.25">
      <c r="A2379" t="s">
        <v>416</v>
      </c>
      <c r="B2379" t="str">
        <f t="shared" si="74"/>
        <v>SHMI</v>
      </c>
      <c r="C2379">
        <v>2009</v>
      </c>
      <c r="D2379" t="str">
        <f t="shared" si="75"/>
        <v>SHMI:2009</v>
      </c>
      <c r="E2379">
        <v>90</v>
      </c>
      <c r="F2379">
        <v>25.303977797000002</v>
      </c>
      <c r="G2379">
        <v>4.7675197329000003</v>
      </c>
      <c r="H2379">
        <v>9.0811201443999998</v>
      </c>
    </row>
    <row r="2380" spans="1:8" x14ac:dyDescent="0.25">
      <c r="A2380" t="s">
        <v>416</v>
      </c>
      <c r="B2380" t="str">
        <f t="shared" si="74"/>
        <v>SHMI</v>
      </c>
      <c r="C2380">
        <v>2010</v>
      </c>
      <c r="D2380" t="str">
        <f t="shared" si="75"/>
        <v>SHMI:2010</v>
      </c>
      <c r="E2380">
        <v>90</v>
      </c>
      <c r="F2380">
        <v>22.883287039999999</v>
      </c>
      <c r="G2380">
        <v>4.0367776259000001</v>
      </c>
      <c r="H2380">
        <v>8.1768015543000008</v>
      </c>
    </row>
    <row r="2381" spans="1:8" x14ac:dyDescent="0.25">
      <c r="A2381" t="s">
        <v>416</v>
      </c>
      <c r="B2381" t="str">
        <f t="shared" si="74"/>
        <v>SHMI</v>
      </c>
      <c r="C2381">
        <v>2011</v>
      </c>
      <c r="D2381" t="str">
        <f t="shared" si="75"/>
        <v>SHMI:2011</v>
      </c>
      <c r="E2381">
        <v>90</v>
      </c>
      <c r="F2381">
        <v>26.075957744</v>
      </c>
      <c r="G2381">
        <v>4.7445572294999998</v>
      </c>
      <c r="H2381">
        <v>9.4490691007999992</v>
      </c>
    </row>
    <row r="2382" spans="1:8" x14ac:dyDescent="0.25">
      <c r="A2382" t="s">
        <v>416</v>
      </c>
      <c r="B2382" t="str">
        <f t="shared" si="74"/>
        <v>SHMI</v>
      </c>
      <c r="C2382">
        <v>2012</v>
      </c>
      <c r="D2382" t="str">
        <f t="shared" si="75"/>
        <v>SHMI:2012</v>
      </c>
      <c r="E2382">
        <v>90</v>
      </c>
      <c r="F2382">
        <v>24.210051998000001</v>
      </c>
      <c r="G2382">
        <v>4.0384638514000004</v>
      </c>
      <c r="H2382">
        <v>8.7618659898000004</v>
      </c>
    </row>
    <row r="2383" spans="1:8" x14ac:dyDescent="0.25">
      <c r="A2383" t="s">
        <v>416</v>
      </c>
      <c r="B2383" t="str">
        <f t="shared" si="74"/>
        <v>SHMI</v>
      </c>
      <c r="C2383">
        <v>2013</v>
      </c>
      <c r="D2383" t="str">
        <f t="shared" si="75"/>
        <v>SHMI:2013</v>
      </c>
      <c r="E2383">
        <v>90</v>
      </c>
      <c r="F2383">
        <v>23.491253277999999</v>
      </c>
      <c r="G2383">
        <v>4.4177241679000003</v>
      </c>
      <c r="H2383">
        <v>8.4436012118000008</v>
      </c>
    </row>
    <row r="2384" spans="1:8" x14ac:dyDescent="0.25">
      <c r="A2384" t="s">
        <v>416</v>
      </c>
      <c r="B2384" t="str">
        <f t="shared" si="74"/>
        <v>SHMI</v>
      </c>
      <c r="C2384">
        <v>2014</v>
      </c>
      <c r="D2384" t="str">
        <f t="shared" si="75"/>
        <v>SHMI:2014</v>
      </c>
      <c r="E2384">
        <v>90</v>
      </c>
      <c r="F2384">
        <v>23.940132854000002</v>
      </c>
      <c r="G2384">
        <v>4.7264493801</v>
      </c>
      <c r="H2384">
        <v>8.6266229580000005</v>
      </c>
    </row>
    <row r="2385" spans="1:8" x14ac:dyDescent="0.25">
      <c r="A2385" t="s">
        <v>416</v>
      </c>
      <c r="B2385" t="str">
        <f t="shared" si="74"/>
        <v>SHMI</v>
      </c>
      <c r="C2385">
        <v>2015</v>
      </c>
      <c r="D2385" t="str">
        <f t="shared" si="75"/>
        <v>SHMI:2015</v>
      </c>
      <c r="E2385">
        <v>90</v>
      </c>
      <c r="F2385">
        <v>21.695254383999998</v>
      </c>
      <c r="G2385">
        <v>4.5077578933</v>
      </c>
      <c r="H2385">
        <v>7.6177918765000001</v>
      </c>
    </row>
    <row r="2386" spans="1:8" x14ac:dyDescent="0.25">
      <c r="A2386" t="s">
        <v>416</v>
      </c>
      <c r="B2386" t="str">
        <f t="shared" si="74"/>
        <v>SHMI</v>
      </c>
      <c r="C2386">
        <v>2016</v>
      </c>
      <c r="D2386" t="str">
        <f t="shared" si="75"/>
        <v>SHMI:2016</v>
      </c>
      <c r="E2386">
        <v>90</v>
      </c>
      <c r="F2386">
        <v>22.334998528</v>
      </c>
      <c r="G2386">
        <v>4.7554074550000003</v>
      </c>
      <c r="H2386">
        <v>7.8379148568000003</v>
      </c>
    </row>
    <row r="2387" spans="1:8" x14ac:dyDescent="0.25">
      <c r="A2387" t="s">
        <v>416</v>
      </c>
      <c r="B2387" t="str">
        <f t="shared" si="74"/>
        <v>SHMI</v>
      </c>
      <c r="C2387">
        <v>2017</v>
      </c>
      <c r="D2387" t="str">
        <f t="shared" si="75"/>
        <v>SHMI:2017</v>
      </c>
      <c r="E2387">
        <v>90</v>
      </c>
      <c r="F2387">
        <v>24.866350695000001</v>
      </c>
      <c r="G2387">
        <v>4.8812157727000001</v>
      </c>
      <c r="H2387">
        <v>8.9626924483000003</v>
      </c>
    </row>
    <row r="2388" spans="1:8" x14ac:dyDescent="0.25">
      <c r="A2388" t="s">
        <v>417</v>
      </c>
      <c r="B2388" t="str">
        <f t="shared" si="74"/>
        <v>SHRO</v>
      </c>
      <c r="C2388">
        <v>1995</v>
      </c>
      <c r="D2388" t="str">
        <f t="shared" si="75"/>
        <v>SHRO:1995</v>
      </c>
      <c r="E2388">
        <v>90</v>
      </c>
      <c r="F2388">
        <v>193.15695357000001</v>
      </c>
      <c r="G2388">
        <v>9.3207559836999998</v>
      </c>
      <c r="H2388">
        <v>28.312880073999999</v>
      </c>
    </row>
    <row r="2389" spans="1:8" x14ac:dyDescent="0.25">
      <c r="A2389" t="s">
        <v>417</v>
      </c>
      <c r="B2389" t="str">
        <f t="shared" si="74"/>
        <v>SHRO</v>
      </c>
      <c r="C2389">
        <v>1996</v>
      </c>
      <c r="D2389" t="str">
        <f t="shared" si="75"/>
        <v>SHRO:1996</v>
      </c>
      <c r="E2389">
        <v>90</v>
      </c>
      <c r="F2389">
        <v>228.37650887999999</v>
      </c>
      <c r="G2389">
        <v>10.666193526000001</v>
      </c>
      <c r="H2389">
        <v>30.611041614000001</v>
      </c>
    </row>
    <row r="2390" spans="1:8" x14ac:dyDescent="0.25">
      <c r="A2390" t="s">
        <v>417</v>
      </c>
      <c r="B2390" t="str">
        <f t="shared" si="74"/>
        <v>SHRO</v>
      </c>
      <c r="C2390">
        <v>1997</v>
      </c>
      <c r="D2390" t="str">
        <f t="shared" si="75"/>
        <v>SHRO:1997</v>
      </c>
      <c r="E2390">
        <v>90</v>
      </c>
      <c r="F2390">
        <v>181.44391286999999</v>
      </c>
      <c r="G2390">
        <v>10.065899465999999</v>
      </c>
      <c r="H2390">
        <v>28.087035179000001</v>
      </c>
    </row>
    <row r="2391" spans="1:8" x14ac:dyDescent="0.25">
      <c r="A2391" t="s">
        <v>417</v>
      </c>
      <c r="B2391" t="str">
        <f t="shared" si="74"/>
        <v>SHRO</v>
      </c>
      <c r="C2391">
        <v>1998</v>
      </c>
      <c r="D2391" t="str">
        <f t="shared" si="75"/>
        <v>SHRO:1998</v>
      </c>
      <c r="E2391">
        <v>90</v>
      </c>
      <c r="F2391">
        <v>194.63552569000001</v>
      </c>
      <c r="G2391">
        <v>9.3148628678000005</v>
      </c>
      <c r="H2391">
        <v>28.929609946999999</v>
      </c>
    </row>
    <row r="2392" spans="1:8" x14ac:dyDescent="0.25">
      <c r="A2392" t="s">
        <v>417</v>
      </c>
      <c r="B2392" t="str">
        <f t="shared" si="74"/>
        <v>SHRO</v>
      </c>
      <c r="C2392">
        <v>2001</v>
      </c>
      <c r="D2392" t="str">
        <f t="shared" si="75"/>
        <v>SHRO:2001</v>
      </c>
      <c r="E2392">
        <v>90</v>
      </c>
      <c r="F2392">
        <v>183.22440897000001</v>
      </c>
      <c r="G2392">
        <v>10.134684996000001</v>
      </c>
      <c r="H2392">
        <v>28.613165181999999</v>
      </c>
    </row>
    <row r="2393" spans="1:8" x14ac:dyDescent="0.25">
      <c r="A2393" t="s">
        <v>417</v>
      </c>
      <c r="B2393" t="str">
        <f t="shared" si="74"/>
        <v>SHRO</v>
      </c>
      <c r="C2393">
        <v>2002</v>
      </c>
      <c r="D2393" t="str">
        <f t="shared" si="75"/>
        <v>SHRO:2002</v>
      </c>
      <c r="E2393">
        <v>90</v>
      </c>
      <c r="F2393">
        <v>192.9163332</v>
      </c>
      <c r="G2393">
        <v>10.617788944999999</v>
      </c>
      <c r="H2393">
        <v>28.890377521000001</v>
      </c>
    </row>
    <row r="2394" spans="1:8" x14ac:dyDescent="0.25">
      <c r="A2394" t="s">
        <v>417</v>
      </c>
      <c r="B2394" t="str">
        <f t="shared" si="74"/>
        <v>SHRO</v>
      </c>
      <c r="C2394">
        <v>2003</v>
      </c>
      <c r="D2394" t="str">
        <f t="shared" si="75"/>
        <v>SHRO:2003</v>
      </c>
      <c r="E2394">
        <v>90</v>
      </c>
      <c r="F2394">
        <v>203.67961317000001</v>
      </c>
      <c r="G2394">
        <v>10.163677502000001</v>
      </c>
      <c r="H2394">
        <v>29.388885254000002</v>
      </c>
    </row>
    <row r="2395" spans="1:8" x14ac:dyDescent="0.25">
      <c r="A2395" t="s">
        <v>417</v>
      </c>
      <c r="B2395" t="str">
        <f t="shared" si="74"/>
        <v>SHRO</v>
      </c>
      <c r="C2395">
        <v>2004</v>
      </c>
      <c r="D2395" t="str">
        <f t="shared" si="75"/>
        <v>SHRO:2004</v>
      </c>
      <c r="E2395">
        <v>90</v>
      </c>
      <c r="F2395">
        <v>129.34430556000001</v>
      </c>
      <c r="G2395">
        <v>9.6403234815999994</v>
      </c>
      <c r="H2395">
        <v>25.244370316000001</v>
      </c>
    </row>
    <row r="2396" spans="1:8" x14ac:dyDescent="0.25">
      <c r="A2396" t="s">
        <v>417</v>
      </c>
      <c r="B2396" t="str">
        <f t="shared" si="74"/>
        <v>SHRO</v>
      </c>
      <c r="C2396">
        <v>2005</v>
      </c>
      <c r="D2396" t="str">
        <f t="shared" si="75"/>
        <v>SHRO:2005</v>
      </c>
      <c r="E2396">
        <v>90</v>
      </c>
      <c r="F2396">
        <v>194.42417137000001</v>
      </c>
      <c r="G2396">
        <v>10.032255911</v>
      </c>
      <c r="H2396">
        <v>29.345712194000001</v>
      </c>
    </row>
    <row r="2397" spans="1:8" x14ac:dyDescent="0.25">
      <c r="A2397" t="s">
        <v>417</v>
      </c>
      <c r="B2397" t="str">
        <f t="shared" si="74"/>
        <v>SHRO</v>
      </c>
      <c r="C2397">
        <v>2006</v>
      </c>
      <c r="D2397" t="str">
        <f t="shared" si="75"/>
        <v>SHRO:2006</v>
      </c>
      <c r="E2397">
        <v>90</v>
      </c>
      <c r="F2397">
        <v>176.72372053000001</v>
      </c>
      <c r="G2397">
        <v>9.4950820632999999</v>
      </c>
      <c r="H2397">
        <v>27.516921096000001</v>
      </c>
    </row>
    <row r="2398" spans="1:8" x14ac:dyDescent="0.25">
      <c r="A2398" t="s">
        <v>417</v>
      </c>
      <c r="B2398" t="str">
        <f t="shared" si="74"/>
        <v>SHRO</v>
      </c>
      <c r="C2398">
        <v>2007</v>
      </c>
      <c r="D2398" t="str">
        <f t="shared" si="75"/>
        <v>SHRO:2007</v>
      </c>
      <c r="E2398">
        <v>90</v>
      </c>
      <c r="F2398">
        <v>159.97964189000001</v>
      </c>
      <c r="G2398">
        <v>10.188430588999999</v>
      </c>
      <c r="H2398">
        <v>27.023816294</v>
      </c>
    </row>
    <row r="2399" spans="1:8" x14ac:dyDescent="0.25">
      <c r="A2399" t="s">
        <v>417</v>
      </c>
      <c r="B2399" t="str">
        <f t="shared" si="74"/>
        <v>SHRO</v>
      </c>
      <c r="C2399">
        <v>2008</v>
      </c>
      <c r="D2399" t="str">
        <f t="shared" si="75"/>
        <v>SHRO:2008</v>
      </c>
      <c r="E2399">
        <v>90</v>
      </c>
      <c r="F2399">
        <v>121.97124991</v>
      </c>
      <c r="G2399">
        <v>9.4175244090000003</v>
      </c>
      <c r="H2399">
        <v>24.446054096000001</v>
      </c>
    </row>
    <row r="2400" spans="1:8" x14ac:dyDescent="0.25">
      <c r="A2400" t="s">
        <v>417</v>
      </c>
      <c r="B2400" t="str">
        <f t="shared" si="74"/>
        <v>SHRO</v>
      </c>
      <c r="C2400">
        <v>2009</v>
      </c>
      <c r="D2400" t="str">
        <f t="shared" si="75"/>
        <v>SHRO:2009</v>
      </c>
      <c r="E2400">
        <v>90</v>
      </c>
      <c r="F2400">
        <v>82.794340321000007</v>
      </c>
      <c r="G2400">
        <v>9.5800185137000007</v>
      </c>
      <c r="H2400">
        <v>20.635843919999999</v>
      </c>
    </row>
    <row r="2401" spans="1:8" x14ac:dyDescent="0.25">
      <c r="A2401" t="s">
        <v>417</v>
      </c>
      <c r="B2401" t="str">
        <f t="shared" si="74"/>
        <v>SHRO</v>
      </c>
      <c r="C2401">
        <v>2012</v>
      </c>
      <c r="D2401" t="str">
        <f t="shared" si="75"/>
        <v>SHRO:2012</v>
      </c>
      <c r="E2401">
        <v>90</v>
      </c>
      <c r="F2401">
        <v>65.616802307</v>
      </c>
      <c r="G2401">
        <v>8.6427296623000007</v>
      </c>
      <c r="H2401">
        <v>18.554701254000001</v>
      </c>
    </row>
    <row r="2402" spans="1:8" x14ac:dyDescent="0.25">
      <c r="A2402" t="s">
        <v>417</v>
      </c>
      <c r="B2402" t="str">
        <f t="shared" si="74"/>
        <v>SHRO</v>
      </c>
      <c r="C2402">
        <v>2013</v>
      </c>
      <c r="D2402" t="str">
        <f t="shared" si="75"/>
        <v>SHRO:2013</v>
      </c>
      <c r="E2402">
        <v>90</v>
      </c>
      <c r="F2402">
        <v>62.528730316999997</v>
      </c>
      <c r="G2402">
        <v>8.9622961355000008</v>
      </c>
      <c r="H2402">
        <v>18.058575069</v>
      </c>
    </row>
    <row r="2403" spans="1:8" x14ac:dyDescent="0.25">
      <c r="A2403" t="s">
        <v>417</v>
      </c>
      <c r="B2403" t="str">
        <f t="shared" si="74"/>
        <v>SHRO</v>
      </c>
      <c r="C2403">
        <v>2014</v>
      </c>
      <c r="D2403" t="str">
        <f t="shared" si="75"/>
        <v>SHRO:2014</v>
      </c>
      <c r="E2403">
        <v>90</v>
      </c>
      <c r="F2403">
        <v>52.914480748000003</v>
      </c>
      <c r="G2403">
        <v>7.4921255274999998</v>
      </c>
      <c r="H2403">
        <v>16.403995206000001</v>
      </c>
    </row>
    <row r="2404" spans="1:8" x14ac:dyDescent="0.25">
      <c r="A2404" t="s">
        <v>417</v>
      </c>
      <c r="B2404" t="str">
        <f t="shared" si="74"/>
        <v>SHRO</v>
      </c>
      <c r="C2404">
        <v>2015</v>
      </c>
      <c r="D2404" t="str">
        <f t="shared" si="75"/>
        <v>SHRO:2015</v>
      </c>
      <c r="E2404">
        <v>90</v>
      </c>
      <c r="F2404">
        <v>51.960419715999997</v>
      </c>
      <c r="G2404">
        <v>8.8608010188000002</v>
      </c>
      <c r="H2404">
        <v>16.098873629</v>
      </c>
    </row>
    <row r="2405" spans="1:8" x14ac:dyDescent="0.25">
      <c r="A2405" t="s">
        <v>417</v>
      </c>
      <c r="B2405" t="str">
        <f t="shared" si="74"/>
        <v>SHRO</v>
      </c>
      <c r="C2405">
        <v>2016</v>
      </c>
      <c r="D2405" t="str">
        <f t="shared" si="75"/>
        <v>SHRO:2016</v>
      </c>
      <c r="E2405">
        <v>90</v>
      </c>
      <c r="F2405">
        <v>46.637910400999999</v>
      </c>
      <c r="G2405">
        <v>8.5537939495999993</v>
      </c>
      <c r="H2405">
        <v>15.219109485000001</v>
      </c>
    </row>
    <row r="2406" spans="1:8" x14ac:dyDescent="0.25">
      <c r="A2406" t="s">
        <v>417</v>
      </c>
      <c r="B2406" t="str">
        <f t="shared" si="74"/>
        <v>SHRO</v>
      </c>
      <c r="C2406">
        <v>2017</v>
      </c>
      <c r="D2406" t="str">
        <f t="shared" si="75"/>
        <v>SHRO:2017</v>
      </c>
      <c r="E2406">
        <v>90</v>
      </c>
      <c r="F2406">
        <v>47.846648713</v>
      </c>
      <c r="G2406">
        <v>9.0101925476000009</v>
      </c>
      <c r="H2406">
        <v>15.308392982000001</v>
      </c>
    </row>
    <row r="2407" spans="1:8" x14ac:dyDescent="0.25">
      <c r="A2407" t="s">
        <v>418</v>
      </c>
      <c r="B2407" t="str">
        <f t="shared" si="74"/>
        <v>SIAN</v>
      </c>
      <c r="C2407">
        <v>2001</v>
      </c>
      <c r="D2407" t="str">
        <f t="shared" si="75"/>
        <v>SIAN:2001</v>
      </c>
      <c r="E2407">
        <v>90</v>
      </c>
      <c r="F2407">
        <v>29.010217697000002</v>
      </c>
      <c r="G2407">
        <v>4.4852526669000001</v>
      </c>
      <c r="H2407">
        <v>10.540782235</v>
      </c>
    </row>
    <row r="2408" spans="1:8" x14ac:dyDescent="0.25">
      <c r="A2408" t="s">
        <v>418</v>
      </c>
      <c r="B2408" t="str">
        <f t="shared" si="74"/>
        <v>SIAN</v>
      </c>
      <c r="C2408">
        <v>2002</v>
      </c>
      <c r="D2408" t="str">
        <f t="shared" si="75"/>
        <v>SIAN:2002</v>
      </c>
      <c r="E2408">
        <v>90</v>
      </c>
      <c r="F2408">
        <v>31.50761898</v>
      </c>
      <c r="G2408">
        <v>4.4813257671000004</v>
      </c>
      <c r="H2408">
        <v>11.30755315</v>
      </c>
    </row>
    <row r="2409" spans="1:8" x14ac:dyDescent="0.25">
      <c r="A2409" t="s">
        <v>418</v>
      </c>
      <c r="B2409" t="str">
        <f t="shared" si="74"/>
        <v>SIAN</v>
      </c>
      <c r="C2409">
        <v>2003</v>
      </c>
      <c r="D2409" t="str">
        <f t="shared" si="75"/>
        <v>SIAN:2003</v>
      </c>
      <c r="E2409">
        <v>90</v>
      </c>
      <c r="F2409">
        <v>30.426831370999999</v>
      </c>
      <c r="G2409">
        <v>4.5974944530000004</v>
      </c>
      <c r="H2409">
        <v>11.022240618</v>
      </c>
    </row>
    <row r="2410" spans="1:8" x14ac:dyDescent="0.25">
      <c r="A2410" t="s">
        <v>418</v>
      </c>
      <c r="B2410" t="str">
        <f t="shared" si="74"/>
        <v>SIAN</v>
      </c>
      <c r="C2410">
        <v>2004</v>
      </c>
      <c r="D2410" t="str">
        <f t="shared" si="75"/>
        <v>SIAN:2004</v>
      </c>
      <c r="E2410">
        <v>90</v>
      </c>
      <c r="F2410">
        <v>28.080147050000001</v>
      </c>
      <c r="G2410">
        <v>4.6633015473999997</v>
      </c>
      <c r="H2410">
        <v>10.171958768</v>
      </c>
    </row>
    <row r="2411" spans="1:8" x14ac:dyDescent="0.25">
      <c r="A2411" t="s">
        <v>418</v>
      </c>
      <c r="B2411" t="str">
        <f t="shared" si="74"/>
        <v>SIAN</v>
      </c>
      <c r="C2411">
        <v>2005</v>
      </c>
      <c r="D2411" t="str">
        <f t="shared" si="75"/>
        <v>SIAN:2005</v>
      </c>
      <c r="E2411">
        <v>90</v>
      </c>
      <c r="F2411">
        <v>30.570545675999998</v>
      </c>
      <c r="G2411">
        <v>4.4072866218</v>
      </c>
      <c r="H2411">
        <v>10.987160862</v>
      </c>
    </row>
    <row r="2412" spans="1:8" x14ac:dyDescent="0.25">
      <c r="A2412" t="s">
        <v>418</v>
      </c>
      <c r="B2412" t="str">
        <f t="shared" si="74"/>
        <v>SIAN</v>
      </c>
      <c r="C2412">
        <v>2006</v>
      </c>
      <c r="D2412" t="str">
        <f t="shared" si="75"/>
        <v>SIAN:2006</v>
      </c>
      <c r="E2412">
        <v>90</v>
      </c>
      <c r="F2412">
        <v>27.965901389999999</v>
      </c>
      <c r="G2412">
        <v>4.4828176623999996</v>
      </c>
      <c r="H2412">
        <v>10.223340781999999</v>
      </c>
    </row>
    <row r="2413" spans="1:8" x14ac:dyDescent="0.25">
      <c r="A2413" t="s">
        <v>418</v>
      </c>
      <c r="B2413" t="str">
        <f t="shared" si="74"/>
        <v>SIAN</v>
      </c>
      <c r="C2413">
        <v>2007</v>
      </c>
      <c r="D2413" t="str">
        <f t="shared" si="75"/>
        <v>SIAN:2007</v>
      </c>
      <c r="E2413">
        <v>90</v>
      </c>
      <c r="F2413">
        <v>29.120696134999999</v>
      </c>
      <c r="G2413">
        <v>4.6855915245000004</v>
      </c>
      <c r="H2413">
        <v>10.578581825000001</v>
      </c>
    </row>
    <row r="2414" spans="1:8" x14ac:dyDescent="0.25">
      <c r="A2414" t="s">
        <v>418</v>
      </c>
      <c r="B2414" t="str">
        <f t="shared" si="74"/>
        <v>SIAN</v>
      </c>
      <c r="C2414">
        <v>2008</v>
      </c>
      <c r="D2414" t="str">
        <f t="shared" si="75"/>
        <v>SIAN:2008</v>
      </c>
      <c r="E2414">
        <v>90</v>
      </c>
      <c r="F2414">
        <v>30.258145079999998</v>
      </c>
      <c r="G2414">
        <v>5.1540509282000002</v>
      </c>
      <c r="H2414">
        <v>10.923549938000001</v>
      </c>
    </row>
    <row r="2415" spans="1:8" x14ac:dyDescent="0.25">
      <c r="A2415" t="s">
        <v>418</v>
      </c>
      <c r="B2415" t="str">
        <f t="shared" si="74"/>
        <v>SIAN</v>
      </c>
      <c r="C2415">
        <v>2009</v>
      </c>
      <c r="D2415" t="str">
        <f t="shared" si="75"/>
        <v>SIAN:2009</v>
      </c>
      <c r="E2415">
        <v>90</v>
      </c>
      <c r="F2415">
        <v>27.285801951</v>
      </c>
      <c r="G2415">
        <v>5.0304320938</v>
      </c>
      <c r="H2415">
        <v>9.9335391265999995</v>
      </c>
    </row>
    <row r="2416" spans="1:8" x14ac:dyDescent="0.25">
      <c r="A2416" t="s">
        <v>418</v>
      </c>
      <c r="B2416" t="str">
        <f t="shared" si="74"/>
        <v>SIAN</v>
      </c>
      <c r="C2416">
        <v>2010</v>
      </c>
      <c r="D2416" t="str">
        <f t="shared" si="75"/>
        <v>SIAN:2010</v>
      </c>
      <c r="E2416">
        <v>90</v>
      </c>
      <c r="F2416">
        <v>26.235493528999999</v>
      </c>
      <c r="G2416">
        <v>4.6648657508999998</v>
      </c>
      <c r="H2416">
        <v>9.5816636006000007</v>
      </c>
    </row>
    <row r="2417" spans="1:8" x14ac:dyDescent="0.25">
      <c r="A2417" t="s">
        <v>418</v>
      </c>
      <c r="B2417" t="str">
        <f t="shared" si="74"/>
        <v>SIAN</v>
      </c>
      <c r="C2417">
        <v>2011</v>
      </c>
      <c r="D2417" t="str">
        <f t="shared" si="75"/>
        <v>SIAN:2011</v>
      </c>
      <c r="E2417">
        <v>90</v>
      </c>
      <c r="F2417">
        <v>27.631160774000001</v>
      </c>
      <c r="G2417">
        <v>4.9338094418000003</v>
      </c>
      <c r="H2417">
        <v>9.9878513246999994</v>
      </c>
    </row>
    <row r="2418" spans="1:8" x14ac:dyDescent="0.25">
      <c r="A2418" t="s">
        <v>418</v>
      </c>
      <c r="B2418" t="str">
        <f t="shared" si="74"/>
        <v>SIAN</v>
      </c>
      <c r="C2418">
        <v>2012</v>
      </c>
      <c r="D2418" t="str">
        <f t="shared" si="75"/>
        <v>SIAN:2012</v>
      </c>
      <c r="E2418">
        <v>90</v>
      </c>
      <c r="F2418">
        <v>28.061506724000001</v>
      </c>
      <c r="G2418">
        <v>4.6056203991000002</v>
      </c>
      <c r="H2418">
        <v>10.218937111000001</v>
      </c>
    </row>
    <row r="2419" spans="1:8" x14ac:dyDescent="0.25">
      <c r="A2419" t="s">
        <v>418</v>
      </c>
      <c r="B2419" t="str">
        <f t="shared" si="74"/>
        <v>SIAN</v>
      </c>
      <c r="C2419">
        <v>2013</v>
      </c>
      <c r="D2419" t="str">
        <f t="shared" si="75"/>
        <v>SIAN:2013</v>
      </c>
      <c r="E2419">
        <v>90</v>
      </c>
      <c r="F2419">
        <v>26.851010980000002</v>
      </c>
      <c r="G2419">
        <v>5.2078480489999999</v>
      </c>
      <c r="H2419">
        <v>9.8317554344999998</v>
      </c>
    </row>
    <row r="2420" spans="1:8" x14ac:dyDescent="0.25">
      <c r="A2420" t="s">
        <v>418</v>
      </c>
      <c r="B2420" t="str">
        <f t="shared" si="74"/>
        <v>SIAN</v>
      </c>
      <c r="C2420">
        <v>2014</v>
      </c>
      <c r="D2420" t="str">
        <f t="shared" si="75"/>
        <v>SIAN:2014</v>
      </c>
      <c r="E2420">
        <v>90</v>
      </c>
      <c r="F2420">
        <v>25.085231104999998</v>
      </c>
      <c r="G2420">
        <v>4.8097294468999996</v>
      </c>
      <c r="H2420">
        <v>9.1126535798999999</v>
      </c>
    </row>
    <row r="2421" spans="1:8" x14ac:dyDescent="0.25">
      <c r="A2421" t="s">
        <v>418</v>
      </c>
      <c r="B2421" t="str">
        <f t="shared" si="74"/>
        <v>SIAN</v>
      </c>
      <c r="C2421">
        <v>2015</v>
      </c>
      <c r="D2421" t="str">
        <f t="shared" si="75"/>
        <v>SIAN:2015</v>
      </c>
      <c r="E2421">
        <v>90</v>
      </c>
      <c r="F2421">
        <v>24.907666977000002</v>
      </c>
      <c r="G2421">
        <v>4.8505448033</v>
      </c>
      <c r="H2421">
        <v>9.0801561248000002</v>
      </c>
    </row>
    <row r="2422" spans="1:8" x14ac:dyDescent="0.25">
      <c r="A2422" t="s">
        <v>419</v>
      </c>
      <c r="B2422" t="str">
        <f t="shared" si="74"/>
        <v>SIKE</v>
      </c>
      <c r="C2422">
        <v>2003</v>
      </c>
      <c r="D2422" t="str">
        <f t="shared" si="75"/>
        <v>SIKE:2003</v>
      </c>
      <c r="E2422">
        <v>90</v>
      </c>
      <c r="F2422">
        <v>132.64391860999999</v>
      </c>
      <c r="G2422">
        <v>9.1762114507000003</v>
      </c>
      <c r="H2422">
        <v>25.382063601999999</v>
      </c>
    </row>
    <row r="2423" spans="1:8" x14ac:dyDescent="0.25">
      <c r="A2423" t="s">
        <v>419</v>
      </c>
      <c r="B2423" t="str">
        <f t="shared" si="74"/>
        <v>SIKE</v>
      </c>
      <c r="C2423">
        <v>2004</v>
      </c>
      <c r="D2423" t="str">
        <f t="shared" si="75"/>
        <v>SIKE:2004</v>
      </c>
      <c r="E2423">
        <v>90</v>
      </c>
      <c r="F2423">
        <v>100.68990611</v>
      </c>
      <c r="G2423">
        <v>8.8675882648000002</v>
      </c>
      <c r="H2423">
        <v>22.902713714000001</v>
      </c>
    </row>
    <row r="2424" spans="1:8" x14ac:dyDescent="0.25">
      <c r="A2424" t="s">
        <v>419</v>
      </c>
      <c r="B2424" t="str">
        <f t="shared" si="74"/>
        <v>SIKE</v>
      </c>
      <c r="C2424">
        <v>2005</v>
      </c>
      <c r="D2424" t="str">
        <f t="shared" si="75"/>
        <v>SIKE:2005</v>
      </c>
      <c r="E2424">
        <v>90</v>
      </c>
      <c r="F2424">
        <v>168.18434024999999</v>
      </c>
      <c r="G2424">
        <v>9.0534182934</v>
      </c>
      <c r="H2424">
        <v>27.643181253000002</v>
      </c>
    </row>
    <row r="2425" spans="1:8" x14ac:dyDescent="0.25">
      <c r="A2425" t="s">
        <v>419</v>
      </c>
      <c r="B2425" t="str">
        <f t="shared" si="74"/>
        <v>SIKE</v>
      </c>
      <c r="C2425">
        <v>2006</v>
      </c>
      <c r="D2425" t="str">
        <f t="shared" si="75"/>
        <v>SIKE:2006</v>
      </c>
      <c r="E2425">
        <v>90</v>
      </c>
      <c r="F2425">
        <v>135.14064302</v>
      </c>
      <c r="G2425">
        <v>9.6494470699000008</v>
      </c>
      <c r="H2425">
        <v>25.529488918999999</v>
      </c>
    </row>
    <row r="2426" spans="1:8" x14ac:dyDescent="0.25">
      <c r="A2426" t="s">
        <v>419</v>
      </c>
      <c r="B2426" t="str">
        <f t="shared" si="74"/>
        <v>SIKE</v>
      </c>
      <c r="C2426">
        <v>2007</v>
      </c>
      <c r="D2426" t="str">
        <f t="shared" si="75"/>
        <v>SIKE:2007</v>
      </c>
      <c r="E2426">
        <v>90</v>
      </c>
      <c r="F2426">
        <v>120.52636448</v>
      </c>
      <c r="G2426">
        <v>9.0933262334999991</v>
      </c>
      <c r="H2426">
        <v>24.666142102999999</v>
      </c>
    </row>
    <row r="2427" spans="1:8" x14ac:dyDescent="0.25">
      <c r="A2427" t="s">
        <v>419</v>
      </c>
      <c r="B2427" t="str">
        <f t="shared" si="74"/>
        <v>SIKE</v>
      </c>
      <c r="C2427">
        <v>2008</v>
      </c>
      <c r="D2427" t="str">
        <f t="shared" si="75"/>
        <v>SIKE:2008</v>
      </c>
      <c r="E2427">
        <v>90</v>
      </c>
      <c r="F2427">
        <v>98.846429634000003</v>
      </c>
      <c r="G2427">
        <v>8.9431145216000001</v>
      </c>
      <c r="H2427">
        <v>22.70395147</v>
      </c>
    </row>
    <row r="2428" spans="1:8" x14ac:dyDescent="0.25">
      <c r="A2428" t="s">
        <v>419</v>
      </c>
      <c r="B2428" t="str">
        <f t="shared" si="74"/>
        <v>SIKE</v>
      </c>
      <c r="C2428">
        <v>2009</v>
      </c>
      <c r="D2428" t="str">
        <f t="shared" si="75"/>
        <v>SIKE:2009</v>
      </c>
      <c r="E2428">
        <v>90</v>
      </c>
      <c r="F2428">
        <v>88.469080538</v>
      </c>
      <c r="G2428">
        <v>9.6545594369999996</v>
      </c>
      <c r="H2428">
        <v>21.639413376</v>
      </c>
    </row>
    <row r="2429" spans="1:8" x14ac:dyDescent="0.25">
      <c r="A2429" t="s">
        <v>419</v>
      </c>
      <c r="B2429" t="str">
        <f t="shared" si="74"/>
        <v>SIKE</v>
      </c>
      <c r="C2429">
        <v>2010</v>
      </c>
      <c r="D2429" t="str">
        <f t="shared" si="75"/>
        <v>SIKE:2010</v>
      </c>
      <c r="E2429">
        <v>90</v>
      </c>
      <c r="F2429">
        <v>93.150837623000001</v>
      </c>
      <c r="G2429">
        <v>9.0160464614000002</v>
      </c>
      <c r="H2429">
        <v>22.119366724999999</v>
      </c>
    </row>
    <row r="2430" spans="1:8" x14ac:dyDescent="0.25">
      <c r="A2430" t="s">
        <v>420</v>
      </c>
      <c r="B2430" t="str">
        <f t="shared" si="74"/>
        <v>SIME</v>
      </c>
      <c r="C2430">
        <v>2002</v>
      </c>
      <c r="D2430" t="str">
        <f t="shared" si="75"/>
        <v>SIME:2002</v>
      </c>
      <c r="E2430">
        <v>90</v>
      </c>
      <c r="F2430">
        <v>42.308266713999998</v>
      </c>
      <c r="G2430">
        <v>8.2264189123999998</v>
      </c>
      <c r="H2430">
        <v>14.104379421999999</v>
      </c>
    </row>
    <row r="2431" spans="1:8" x14ac:dyDescent="0.25">
      <c r="A2431" t="s">
        <v>420</v>
      </c>
      <c r="B2431" t="str">
        <f t="shared" si="74"/>
        <v>SIME</v>
      </c>
      <c r="C2431">
        <v>2003</v>
      </c>
      <c r="D2431" t="str">
        <f t="shared" si="75"/>
        <v>SIME:2003</v>
      </c>
      <c r="E2431">
        <v>90</v>
      </c>
      <c r="F2431">
        <v>39.204134871999997</v>
      </c>
      <c r="G2431">
        <v>7.5437822576000002</v>
      </c>
      <c r="H2431">
        <v>13.377297637</v>
      </c>
    </row>
    <row r="2432" spans="1:8" x14ac:dyDescent="0.25">
      <c r="A2432" t="s">
        <v>420</v>
      </c>
      <c r="B2432" t="str">
        <f t="shared" si="74"/>
        <v>SIME</v>
      </c>
      <c r="C2432">
        <v>2004</v>
      </c>
      <c r="D2432" t="str">
        <f t="shared" si="75"/>
        <v>SIME:2004</v>
      </c>
      <c r="E2432">
        <v>90</v>
      </c>
      <c r="F2432">
        <v>40.383468981999997</v>
      </c>
      <c r="G2432">
        <v>8.4677132877000005</v>
      </c>
      <c r="H2432">
        <v>13.524450557</v>
      </c>
    </row>
    <row r="2433" spans="1:8" x14ac:dyDescent="0.25">
      <c r="A2433" t="s">
        <v>420</v>
      </c>
      <c r="B2433" t="str">
        <f t="shared" si="74"/>
        <v>SIME</v>
      </c>
      <c r="C2433">
        <v>2005</v>
      </c>
      <c r="D2433" t="str">
        <f t="shared" si="75"/>
        <v>SIME:2005</v>
      </c>
      <c r="E2433">
        <v>90</v>
      </c>
      <c r="F2433">
        <v>41.668386382999998</v>
      </c>
      <c r="G2433">
        <v>8.2099466421000002</v>
      </c>
      <c r="H2433">
        <v>13.811954224999999</v>
      </c>
    </row>
    <row r="2434" spans="1:8" x14ac:dyDescent="0.25">
      <c r="A2434" t="s">
        <v>420</v>
      </c>
      <c r="B2434" t="str">
        <f t="shared" ref="B2434:B2497" si="76">LEFT(A2434,4)</f>
        <v>SIME</v>
      </c>
      <c r="C2434">
        <v>2006</v>
      </c>
      <c r="D2434" t="str">
        <f t="shared" ref="D2434:D2497" si="77">CONCATENATE(B2434,":",C2434)</f>
        <v>SIME:2006</v>
      </c>
      <c r="E2434">
        <v>90</v>
      </c>
      <c r="F2434">
        <v>44.971456181000001</v>
      </c>
      <c r="G2434">
        <v>7.9974070359000002</v>
      </c>
      <c r="H2434">
        <v>14.657604166</v>
      </c>
    </row>
    <row r="2435" spans="1:8" x14ac:dyDescent="0.25">
      <c r="A2435" t="s">
        <v>420</v>
      </c>
      <c r="B2435" t="str">
        <f t="shared" si="76"/>
        <v>SIME</v>
      </c>
      <c r="C2435">
        <v>2007</v>
      </c>
      <c r="D2435" t="str">
        <f t="shared" si="77"/>
        <v>SIME:2007</v>
      </c>
      <c r="E2435">
        <v>90</v>
      </c>
      <c r="F2435">
        <v>47.159368424999997</v>
      </c>
      <c r="G2435">
        <v>8.0817522945999993</v>
      </c>
      <c r="H2435">
        <v>14.524437909</v>
      </c>
    </row>
    <row r="2436" spans="1:8" x14ac:dyDescent="0.25">
      <c r="A2436" t="s">
        <v>420</v>
      </c>
      <c r="B2436" t="str">
        <f t="shared" si="76"/>
        <v>SIME</v>
      </c>
      <c r="C2436">
        <v>2008</v>
      </c>
      <c r="D2436" t="str">
        <f t="shared" si="77"/>
        <v>SIME:2008</v>
      </c>
      <c r="E2436">
        <v>90</v>
      </c>
      <c r="F2436">
        <v>42.237676479999998</v>
      </c>
      <c r="G2436">
        <v>8.1252531647000001</v>
      </c>
      <c r="H2436">
        <v>13.936312816999999</v>
      </c>
    </row>
    <row r="2437" spans="1:8" x14ac:dyDescent="0.25">
      <c r="A2437" t="s">
        <v>420</v>
      </c>
      <c r="B2437" t="str">
        <f t="shared" si="76"/>
        <v>SIME</v>
      </c>
      <c r="C2437">
        <v>2009</v>
      </c>
      <c r="D2437" t="str">
        <f t="shared" si="77"/>
        <v>SIME:2009</v>
      </c>
      <c r="E2437">
        <v>90</v>
      </c>
      <c r="F2437">
        <v>51.166013003000003</v>
      </c>
      <c r="G2437">
        <v>8.0481135532000003</v>
      </c>
      <c r="H2437">
        <v>15.826877262</v>
      </c>
    </row>
    <row r="2438" spans="1:8" x14ac:dyDescent="0.25">
      <c r="A2438" t="s">
        <v>420</v>
      </c>
      <c r="B2438" t="str">
        <f t="shared" si="76"/>
        <v>SIME</v>
      </c>
      <c r="C2438">
        <v>2010</v>
      </c>
      <c r="D2438" t="str">
        <f t="shared" si="77"/>
        <v>SIME:2010</v>
      </c>
      <c r="E2438">
        <v>90</v>
      </c>
      <c r="F2438">
        <v>42.083962401999997</v>
      </c>
      <c r="G2438">
        <v>8.7503810379000004</v>
      </c>
      <c r="H2438">
        <v>13.96741475</v>
      </c>
    </row>
    <row r="2439" spans="1:8" x14ac:dyDescent="0.25">
      <c r="A2439" t="s">
        <v>420</v>
      </c>
      <c r="B2439" t="str">
        <f t="shared" si="76"/>
        <v>SIME</v>
      </c>
      <c r="C2439">
        <v>2011</v>
      </c>
      <c r="D2439" t="str">
        <f t="shared" si="77"/>
        <v>SIME:2011</v>
      </c>
      <c r="E2439">
        <v>90</v>
      </c>
      <c r="F2439">
        <v>47.338018392999999</v>
      </c>
      <c r="G2439">
        <v>8.7403501951999996</v>
      </c>
      <c r="H2439">
        <v>15.00513001</v>
      </c>
    </row>
    <row r="2440" spans="1:8" x14ac:dyDescent="0.25">
      <c r="A2440" t="s">
        <v>420</v>
      </c>
      <c r="B2440" t="str">
        <f t="shared" si="76"/>
        <v>SIME</v>
      </c>
      <c r="C2440">
        <v>2012</v>
      </c>
      <c r="D2440" t="str">
        <f t="shared" si="77"/>
        <v>SIME:2012</v>
      </c>
      <c r="E2440">
        <v>90</v>
      </c>
      <c r="F2440">
        <v>37.368185855</v>
      </c>
      <c r="G2440">
        <v>7.8890919285000001</v>
      </c>
      <c r="H2440">
        <v>12.945332411000001</v>
      </c>
    </row>
    <row r="2441" spans="1:8" x14ac:dyDescent="0.25">
      <c r="A2441" t="s">
        <v>420</v>
      </c>
      <c r="B2441" t="str">
        <f t="shared" si="76"/>
        <v>SIME</v>
      </c>
      <c r="C2441">
        <v>2013</v>
      </c>
      <c r="D2441" t="str">
        <f t="shared" si="77"/>
        <v>SIME:2013</v>
      </c>
      <c r="E2441">
        <v>90</v>
      </c>
      <c r="F2441">
        <v>39.139306257999998</v>
      </c>
      <c r="G2441">
        <v>8.5765767275000009</v>
      </c>
      <c r="H2441">
        <v>13.421397699</v>
      </c>
    </row>
    <row r="2442" spans="1:8" x14ac:dyDescent="0.25">
      <c r="A2442" t="s">
        <v>420</v>
      </c>
      <c r="B2442" t="str">
        <f t="shared" si="76"/>
        <v>SIME</v>
      </c>
      <c r="C2442">
        <v>2014</v>
      </c>
      <c r="D2442" t="str">
        <f t="shared" si="77"/>
        <v>SIME:2014</v>
      </c>
      <c r="E2442">
        <v>90</v>
      </c>
      <c r="F2442">
        <v>40.793225821</v>
      </c>
      <c r="G2442">
        <v>7.7417203662</v>
      </c>
      <c r="H2442">
        <v>13.820040184</v>
      </c>
    </row>
    <row r="2443" spans="1:8" x14ac:dyDescent="0.25">
      <c r="A2443" t="s">
        <v>420</v>
      </c>
      <c r="B2443" t="str">
        <f t="shared" si="76"/>
        <v>SIME</v>
      </c>
      <c r="C2443">
        <v>2015</v>
      </c>
      <c r="D2443" t="str">
        <f t="shared" si="77"/>
        <v>SIME:2015</v>
      </c>
      <c r="E2443">
        <v>90</v>
      </c>
      <c r="F2443">
        <v>44.50496777</v>
      </c>
      <c r="G2443">
        <v>8.5399253358999996</v>
      </c>
      <c r="H2443">
        <v>14.432328923</v>
      </c>
    </row>
    <row r="2444" spans="1:8" x14ac:dyDescent="0.25">
      <c r="A2444" t="s">
        <v>420</v>
      </c>
      <c r="B2444" t="str">
        <f t="shared" si="76"/>
        <v>SIME</v>
      </c>
      <c r="C2444">
        <v>2016</v>
      </c>
      <c r="D2444" t="str">
        <f t="shared" si="77"/>
        <v>SIME:2016</v>
      </c>
      <c r="E2444">
        <v>90</v>
      </c>
      <c r="F2444">
        <v>42.047481372999997</v>
      </c>
      <c r="G2444">
        <v>8.7489643148000003</v>
      </c>
      <c r="H2444">
        <v>13.811602419</v>
      </c>
    </row>
    <row r="2445" spans="1:8" x14ac:dyDescent="0.25">
      <c r="A2445" t="s">
        <v>420</v>
      </c>
      <c r="B2445" t="str">
        <f t="shared" si="76"/>
        <v>SIME</v>
      </c>
      <c r="C2445">
        <v>2017</v>
      </c>
      <c r="D2445" t="str">
        <f t="shared" si="77"/>
        <v>SIME:2017</v>
      </c>
      <c r="E2445">
        <v>90</v>
      </c>
      <c r="F2445">
        <v>38.675885043000001</v>
      </c>
      <c r="G2445">
        <v>8.1098262228000007</v>
      </c>
      <c r="H2445">
        <v>13.369460343</v>
      </c>
    </row>
    <row r="2446" spans="1:8" x14ac:dyDescent="0.25">
      <c r="A2446" t="s">
        <v>145</v>
      </c>
      <c r="B2446" t="str">
        <f t="shared" si="76"/>
        <v>SIPS</v>
      </c>
      <c r="C2446">
        <v>1993</v>
      </c>
      <c r="D2446" t="str">
        <f t="shared" si="77"/>
        <v>SIPS:1993</v>
      </c>
      <c r="E2446">
        <v>90</v>
      </c>
      <c r="F2446">
        <v>266.72044265</v>
      </c>
      <c r="G2446">
        <v>8.9708542112000007</v>
      </c>
      <c r="H2446">
        <v>32.354871541000001</v>
      </c>
    </row>
    <row r="2447" spans="1:8" x14ac:dyDescent="0.25">
      <c r="A2447" t="s">
        <v>145</v>
      </c>
      <c r="B2447" t="str">
        <f t="shared" si="76"/>
        <v>SIPS</v>
      </c>
      <c r="C2447">
        <v>1999</v>
      </c>
      <c r="D2447" t="str">
        <f t="shared" si="77"/>
        <v>SIPS:1999</v>
      </c>
      <c r="E2447">
        <v>90</v>
      </c>
      <c r="F2447">
        <v>236.85106325999999</v>
      </c>
      <c r="G2447">
        <v>9.1455538665000002</v>
      </c>
      <c r="H2447">
        <v>30.64465942</v>
      </c>
    </row>
    <row r="2448" spans="1:8" x14ac:dyDescent="0.25">
      <c r="A2448" t="s">
        <v>145</v>
      </c>
      <c r="B2448" t="str">
        <f t="shared" si="76"/>
        <v>SIPS</v>
      </c>
      <c r="C2448">
        <v>2001</v>
      </c>
      <c r="D2448" t="str">
        <f t="shared" si="77"/>
        <v>SIPS:2001</v>
      </c>
      <c r="E2448">
        <v>90</v>
      </c>
      <c r="F2448">
        <v>165.75487466999999</v>
      </c>
      <c r="G2448">
        <v>9.3108635578999994</v>
      </c>
      <c r="H2448">
        <v>27.792728280999999</v>
      </c>
    </row>
    <row r="2449" spans="1:8" x14ac:dyDescent="0.25">
      <c r="A2449" t="s">
        <v>145</v>
      </c>
      <c r="B2449" t="str">
        <f t="shared" si="76"/>
        <v>SIPS</v>
      </c>
      <c r="C2449">
        <v>2002</v>
      </c>
      <c r="D2449" t="str">
        <f t="shared" si="77"/>
        <v>SIPS:2002</v>
      </c>
      <c r="E2449">
        <v>90</v>
      </c>
      <c r="F2449">
        <v>165.11879493999999</v>
      </c>
      <c r="G2449">
        <v>8.7944605961000004</v>
      </c>
      <c r="H2449">
        <v>27.264736127999999</v>
      </c>
    </row>
    <row r="2450" spans="1:8" x14ac:dyDescent="0.25">
      <c r="A2450" t="s">
        <v>145</v>
      </c>
      <c r="B2450" t="str">
        <f t="shared" si="76"/>
        <v>SIPS</v>
      </c>
      <c r="C2450">
        <v>2003</v>
      </c>
      <c r="D2450" t="str">
        <f t="shared" si="77"/>
        <v>SIPS:2003</v>
      </c>
      <c r="E2450">
        <v>90</v>
      </c>
      <c r="F2450">
        <v>178.94668594999999</v>
      </c>
      <c r="G2450">
        <v>9.1654855435000009</v>
      </c>
      <c r="H2450">
        <v>28.479258058999999</v>
      </c>
    </row>
    <row r="2451" spans="1:8" x14ac:dyDescent="0.25">
      <c r="A2451" t="s">
        <v>145</v>
      </c>
      <c r="B2451" t="str">
        <f t="shared" si="76"/>
        <v>SIPS</v>
      </c>
      <c r="C2451">
        <v>2004</v>
      </c>
      <c r="D2451" t="str">
        <f t="shared" si="77"/>
        <v>SIPS:2004</v>
      </c>
      <c r="E2451">
        <v>90</v>
      </c>
      <c r="F2451">
        <v>160.41688076</v>
      </c>
      <c r="G2451">
        <v>9.5077526830999997</v>
      </c>
      <c r="H2451">
        <v>27.28714373</v>
      </c>
    </row>
    <row r="2452" spans="1:8" x14ac:dyDescent="0.25">
      <c r="A2452" t="s">
        <v>145</v>
      </c>
      <c r="B2452" t="str">
        <f t="shared" si="76"/>
        <v>SIPS</v>
      </c>
      <c r="C2452">
        <v>2005</v>
      </c>
      <c r="D2452" t="str">
        <f t="shared" si="77"/>
        <v>SIPS:2005</v>
      </c>
      <c r="E2452">
        <v>90</v>
      </c>
      <c r="F2452">
        <v>234.65094023</v>
      </c>
      <c r="G2452">
        <v>9.3925524237999998</v>
      </c>
      <c r="H2452">
        <v>30.909879965999998</v>
      </c>
    </row>
    <row r="2453" spans="1:8" x14ac:dyDescent="0.25">
      <c r="A2453" t="s">
        <v>145</v>
      </c>
      <c r="B2453" t="str">
        <f t="shared" si="76"/>
        <v>SIPS</v>
      </c>
      <c r="C2453">
        <v>2006</v>
      </c>
      <c r="D2453" t="str">
        <f t="shared" si="77"/>
        <v>SIPS:2006</v>
      </c>
      <c r="E2453">
        <v>90</v>
      </c>
      <c r="F2453">
        <v>191.61578646999999</v>
      </c>
      <c r="G2453">
        <v>9.5768885498999996</v>
      </c>
      <c r="H2453">
        <v>28.945737289</v>
      </c>
    </row>
    <row r="2454" spans="1:8" x14ac:dyDescent="0.25">
      <c r="A2454" t="s">
        <v>145</v>
      </c>
      <c r="B2454" t="str">
        <f t="shared" si="76"/>
        <v>SIPS</v>
      </c>
      <c r="C2454">
        <v>2007</v>
      </c>
      <c r="D2454" t="str">
        <f t="shared" si="77"/>
        <v>SIPS:2007</v>
      </c>
      <c r="E2454">
        <v>90</v>
      </c>
      <c r="F2454">
        <v>165.03531713000001</v>
      </c>
      <c r="G2454">
        <v>9.3049240644999998</v>
      </c>
      <c r="H2454">
        <v>27.557110627</v>
      </c>
    </row>
    <row r="2455" spans="1:8" x14ac:dyDescent="0.25">
      <c r="A2455" t="s">
        <v>145</v>
      </c>
      <c r="B2455" t="str">
        <f t="shared" si="76"/>
        <v>SIPS</v>
      </c>
      <c r="C2455">
        <v>2008</v>
      </c>
      <c r="D2455" t="str">
        <f t="shared" si="77"/>
        <v>SIPS:2008</v>
      </c>
      <c r="E2455">
        <v>90</v>
      </c>
      <c r="F2455">
        <v>134.13529463</v>
      </c>
      <c r="G2455">
        <v>9.3349056540999999</v>
      </c>
      <c r="H2455">
        <v>25.511383773999999</v>
      </c>
    </row>
    <row r="2456" spans="1:8" x14ac:dyDescent="0.25">
      <c r="A2456" t="s">
        <v>145</v>
      </c>
      <c r="B2456" t="str">
        <f t="shared" si="76"/>
        <v>SIPS</v>
      </c>
      <c r="C2456">
        <v>2009</v>
      </c>
      <c r="D2456" t="str">
        <f t="shared" si="77"/>
        <v>SIPS:2009</v>
      </c>
      <c r="E2456">
        <v>90</v>
      </c>
      <c r="F2456">
        <v>98.112678990999996</v>
      </c>
      <c r="G2456">
        <v>9.1028963011999995</v>
      </c>
      <c r="H2456">
        <v>22.522234233999999</v>
      </c>
    </row>
    <row r="2457" spans="1:8" x14ac:dyDescent="0.25">
      <c r="A2457" t="s">
        <v>145</v>
      </c>
      <c r="B2457" t="str">
        <f t="shared" si="76"/>
        <v>SIPS</v>
      </c>
      <c r="C2457">
        <v>2010</v>
      </c>
      <c r="D2457" t="str">
        <f t="shared" si="77"/>
        <v>SIPS:2010</v>
      </c>
      <c r="E2457">
        <v>90</v>
      </c>
      <c r="F2457">
        <v>97.934196440999997</v>
      </c>
      <c r="G2457">
        <v>8.5422584785000009</v>
      </c>
      <c r="H2457">
        <v>22.622561616999999</v>
      </c>
    </row>
    <row r="2458" spans="1:8" x14ac:dyDescent="0.25">
      <c r="A2458" t="s">
        <v>145</v>
      </c>
      <c r="B2458" t="str">
        <f t="shared" si="76"/>
        <v>SIPS</v>
      </c>
      <c r="C2458">
        <v>2011</v>
      </c>
      <c r="D2458" t="str">
        <f t="shared" si="77"/>
        <v>SIPS:2011</v>
      </c>
      <c r="E2458">
        <v>90</v>
      </c>
      <c r="F2458">
        <v>104.32328459</v>
      </c>
      <c r="G2458">
        <v>8.3059534617999997</v>
      </c>
      <c r="H2458">
        <v>23.052213666</v>
      </c>
    </row>
    <row r="2459" spans="1:8" x14ac:dyDescent="0.25">
      <c r="A2459" t="s">
        <v>145</v>
      </c>
      <c r="B2459" t="str">
        <f t="shared" si="76"/>
        <v>SIPS</v>
      </c>
      <c r="C2459">
        <v>2012</v>
      </c>
      <c r="D2459" t="str">
        <f t="shared" si="77"/>
        <v>SIPS:2012</v>
      </c>
      <c r="E2459">
        <v>90</v>
      </c>
      <c r="F2459">
        <v>77.957569430000007</v>
      </c>
      <c r="G2459">
        <v>8.9975812421000008</v>
      </c>
      <c r="H2459">
        <v>20.425900716000001</v>
      </c>
    </row>
    <row r="2460" spans="1:8" x14ac:dyDescent="0.25">
      <c r="A2460" t="s">
        <v>145</v>
      </c>
      <c r="B2460" t="str">
        <f t="shared" si="76"/>
        <v>SIPS</v>
      </c>
      <c r="C2460">
        <v>2013</v>
      </c>
      <c r="D2460" t="str">
        <f t="shared" si="77"/>
        <v>SIPS:2013</v>
      </c>
      <c r="E2460">
        <v>90</v>
      </c>
      <c r="F2460">
        <v>74.396648665000001</v>
      </c>
      <c r="G2460">
        <v>8.3249817937999993</v>
      </c>
      <c r="H2460">
        <v>19.725558993</v>
      </c>
    </row>
    <row r="2461" spans="1:8" x14ac:dyDescent="0.25">
      <c r="A2461" t="s">
        <v>145</v>
      </c>
      <c r="B2461" t="str">
        <f t="shared" si="76"/>
        <v>SIPS</v>
      </c>
      <c r="C2461">
        <v>2014</v>
      </c>
      <c r="D2461" t="str">
        <f t="shared" si="77"/>
        <v>SIPS:2014</v>
      </c>
      <c r="E2461">
        <v>90</v>
      </c>
      <c r="F2461">
        <v>86.687770212999993</v>
      </c>
      <c r="G2461">
        <v>8.7195304569999994</v>
      </c>
      <c r="H2461">
        <v>21.291640434000001</v>
      </c>
    </row>
    <row r="2462" spans="1:8" x14ac:dyDescent="0.25">
      <c r="A2462" t="s">
        <v>145</v>
      </c>
      <c r="B2462" t="str">
        <f t="shared" si="76"/>
        <v>SIPS</v>
      </c>
      <c r="C2462">
        <v>2015</v>
      </c>
      <c r="D2462" t="str">
        <f t="shared" si="77"/>
        <v>SIPS:2015</v>
      </c>
      <c r="E2462">
        <v>90</v>
      </c>
      <c r="F2462">
        <v>73.415168258999998</v>
      </c>
      <c r="G2462">
        <v>8.6960518679999996</v>
      </c>
      <c r="H2462">
        <v>19.541283185000001</v>
      </c>
    </row>
    <row r="2463" spans="1:8" x14ac:dyDescent="0.25">
      <c r="A2463" t="s">
        <v>145</v>
      </c>
      <c r="B2463" t="str">
        <f t="shared" si="76"/>
        <v>SIPS</v>
      </c>
      <c r="C2463">
        <v>2016</v>
      </c>
      <c r="D2463" t="str">
        <f t="shared" si="77"/>
        <v>SIPS:2016</v>
      </c>
      <c r="E2463">
        <v>90</v>
      </c>
      <c r="F2463">
        <v>60.830335294000001</v>
      </c>
      <c r="G2463">
        <v>8.5377311196000001</v>
      </c>
      <c r="H2463">
        <v>17.873802329</v>
      </c>
    </row>
    <row r="2464" spans="1:8" x14ac:dyDescent="0.25">
      <c r="A2464" t="s">
        <v>145</v>
      </c>
      <c r="B2464" t="str">
        <f t="shared" si="76"/>
        <v>SIPS</v>
      </c>
      <c r="C2464">
        <v>2017</v>
      </c>
      <c r="D2464" t="str">
        <f t="shared" si="77"/>
        <v>SIPS:2017</v>
      </c>
      <c r="E2464">
        <v>90</v>
      </c>
      <c r="F2464">
        <v>63.663744997000002</v>
      </c>
      <c r="G2464">
        <v>9.3405663053999994</v>
      </c>
      <c r="H2464">
        <v>18.333036337999999</v>
      </c>
    </row>
    <row r="2465" spans="1:8" x14ac:dyDescent="0.25">
      <c r="A2465" t="s">
        <v>421</v>
      </c>
      <c r="B2465" t="str">
        <f t="shared" si="76"/>
        <v>SNPA</v>
      </c>
      <c r="C2465">
        <v>1997</v>
      </c>
      <c r="D2465" t="str">
        <f t="shared" si="77"/>
        <v>SNPA:1997</v>
      </c>
      <c r="E2465">
        <v>90</v>
      </c>
      <c r="F2465">
        <v>57.257137942999996</v>
      </c>
      <c r="G2465">
        <v>6.9153529405</v>
      </c>
      <c r="H2465">
        <v>17.141626925000001</v>
      </c>
    </row>
    <row r="2466" spans="1:8" x14ac:dyDescent="0.25">
      <c r="A2466" t="s">
        <v>421</v>
      </c>
      <c r="B2466" t="str">
        <f t="shared" si="76"/>
        <v>SNPA</v>
      </c>
      <c r="C2466">
        <v>1998</v>
      </c>
      <c r="D2466" t="str">
        <f t="shared" si="77"/>
        <v>SNPA:1998</v>
      </c>
      <c r="E2466">
        <v>90</v>
      </c>
      <c r="F2466">
        <v>56.838763151999999</v>
      </c>
      <c r="G2466">
        <v>6.4430727830999999</v>
      </c>
      <c r="H2466">
        <v>16.992511342</v>
      </c>
    </row>
    <row r="2467" spans="1:8" x14ac:dyDescent="0.25">
      <c r="A2467" t="s">
        <v>421</v>
      </c>
      <c r="B2467" t="str">
        <f t="shared" si="76"/>
        <v>SNPA</v>
      </c>
      <c r="C2467">
        <v>2001</v>
      </c>
      <c r="D2467" t="str">
        <f t="shared" si="77"/>
        <v>SNPA:2001</v>
      </c>
      <c r="E2467">
        <v>90</v>
      </c>
      <c r="F2467">
        <v>48.486325301000001</v>
      </c>
      <c r="G2467">
        <v>6.2966694863999999</v>
      </c>
      <c r="H2467">
        <v>15.59293823</v>
      </c>
    </row>
    <row r="2468" spans="1:8" x14ac:dyDescent="0.25">
      <c r="A2468" t="s">
        <v>421</v>
      </c>
      <c r="B2468" t="str">
        <f t="shared" si="76"/>
        <v>SNPA</v>
      </c>
      <c r="C2468">
        <v>2002</v>
      </c>
      <c r="D2468" t="str">
        <f t="shared" si="77"/>
        <v>SNPA:2002</v>
      </c>
      <c r="E2468">
        <v>90</v>
      </c>
      <c r="F2468">
        <v>50.413422547000003</v>
      </c>
      <c r="G2468">
        <v>6.4129924282999999</v>
      </c>
      <c r="H2468">
        <v>15.367541007</v>
      </c>
    </row>
    <row r="2469" spans="1:8" x14ac:dyDescent="0.25">
      <c r="A2469" t="s">
        <v>421</v>
      </c>
      <c r="B2469" t="str">
        <f t="shared" si="76"/>
        <v>SNPA</v>
      </c>
      <c r="C2469">
        <v>2003</v>
      </c>
      <c r="D2469" t="str">
        <f t="shared" si="77"/>
        <v>SNPA:2003</v>
      </c>
      <c r="E2469">
        <v>90</v>
      </c>
      <c r="F2469">
        <v>46.160469267000003</v>
      </c>
      <c r="G2469">
        <v>6.5094466553999997</v>
      </c>
      <c r="H2469">
        <v>15.004722617000001</v>
      </c>
    </row>
    <row r="2470" spans="1:8" x14ac:dyDescent="0.25">
      <c r="A2470" t="s">
        <v>421</v>
      </c>
      <c r="B2470" t="str">
        <f t="shared" si="76"/>
        <v>SNPA</v>
      </c>
      <c r="C2470">
        <v>2004</v>
      </c>
      <c r="D2470" t="str">
        <f t="shared" si="77"/>
        <v>SNPA:2004</v>
      </c>
      <c r="E2470">
        <v>90</v>
      </c>
      <c r="F2470">
        <v>48.202193491999999</v>
      </c>
      <c r="G2470">
        <v>7.1172850823999996</v>
      </c>
      <c r="H2470">
        <v>15.511014091</v>
      </c>
    </row>
    <row r="2471" spans="1:8" x14ac:dyDescent="0.25">
      <c r="A2471" t="s">
        <v>421</v>
      </c>
      <c r="B2471" t="str">
        <f t="shared" si="76"/>
        <v>SNPA</v>
      </c>
      <c r="C2471">
        <v>2005</v>
      </c>
      <c r="D2471" t="str">
        <f t="shared" si="77"/>
        <v>SNPA:2005</v>
      </c>
      <c r="E2471">
        <v>90</v>
      </c>
      <c r="F2471">
        <v>43.253812920999998</v>
      </c>
      <c r="G2471">
        <v>6.7839291161000004</v>
      </c>
      <c r="H2471">
        <v>14.522081373000001</v>
      </c>
    </row>
    <row r="2472" spans="1:8" x14ac:dyDescent="0.25">
      <c r="A2472" t="s">
        <v>421</v>
      </c>
      <c r="B2472" t="str">
        <f t="shared" si="76"/>
        <v>SNPA</v>
      </c>
      <c r="C2472">
        <v>2006</v>
      </c>
      <c r="D2472" t="str">
        <f t="shared" si="77"/>
        <v>SNPA:2006</v>
      </c>
      <c r="E2472">
        <v>90</v>
      </c>
      <c r="F2472">
        <v>46.950255390000002</v>
      </c>
      <c r="G2472">
        <v>7.2924041785</v>
      </c>
      <c r="H2472">
        <v>15.194323444</v>
      </c>
    </row>
    <row r="2473" spans="1:8" x14ac:dyDescent="0.25">
      <c r="A2473" t="s">
        <v>421</v>
      </c>
      <c r="B2473" t="str">
        <f t="shared" si="76"/>
        <v>SNPA</v>
      </c>
      <c r="C2473">
        <v>2007</v>
      </c>
      <c r="D2473" t="str">
        <f t="shared" si="77"/>
        <v>SNPA:2007</v>
      </c>
      <c r="E2473">
        <v>90</v>
      </c>
      <c r="F2473">
        <v>48.863973072</v>
      </c>
      <c r="G2473">
        <v>7.3606092614999996</v>
      </c>
      <c r="H2473">
        <v>15.297158962999999</v>
      </c>
    </row>
    <row r="2474" spans="1:8" x14ac:dyDescent="0.25">
      <c r="A2474" t="s">
        <v>421</v>
      </c>
      <c r="B2474" t="str">
        <f t="shared" si="76"/>
        <v>SNPA</v>
      </c>
      <c r="C2474">
        <v>2008</v>
      </c>
      <c r="D2474" t="str">
        <f t="shared" si="77"/>
        <v>SNPA:2008</v>
      </c>
      <c r="E2474">
        <v>90</v>
      </c>
      <c r="F2474">
        <v>37.883528155</v>
      </c>
      <c r="G2474">
        <v>6.6583830015999999</v>
      </c>
      <c r="H2474">
        <v>13.131391523</v>
      </c>
    </row>
    <row r="2475" spans="1:8" x14ac:dyDescent="0.25">
      <c r="A2475" t="s">
        <v>421</v>
      </c>
      <c r="B2475" t="str">
        <f t="shared" si="76"/>
        <v>SNPA</v>
      </c>
      <c r="C2475">
        <v>2009</v>
      </c>
      <c r="D2475" t="str">
        <f t="shared" si="77"/>
        <v>SNPA:2009</v>
      </c>
      <c r="E2475">
        <v>90</v>
      </c>
      <c r="F2475">
        <v>45.862174570000001</v>
      </c>
      <c r="G2475">
        <v>7.1377262335999996</v>
      </c>
      <c r="H2475">
        <v>15.016583506</v>
      </c>
    </row>
    <row r="2476" spans="1:8" x14ac:dyDescent="0.25">
      <c r="A2476" t="s">
        <v>421</v>
      </c>
      <c r="B2476" t="str">
        <f t="shared" si="76"/>
        <v>SNPA</v>
      </c>
      <c r="C2476">
        <v>2010</v>
      </c>
      <c r="D2476" t="str">
        <f t="shared" si="77"/>
        <v>SNPA:2010</v>
      </c>
      <c r="E2476">
        <v>90</v>
      </c>
      <c r="F2476">
        <v>39.520128890000002</v>
      </c>
      <c r="G2476">
        <v>7.2577833268000003</v>
      </c>
      <c r="H2476">
        <v>13.507692260000001</v>
      </c>
    </row>
    <row r="2477" spans="1:8" x14ac:dyDescent="0.25">
      <c r="A2477" t="s">
        <v>421</v>
      </c>
      <c r="B2477" t="str">
        <f t="shared" si="76"/>
        <v>SNPA</v>
      </c>
      <c r="C2477">
        <v>2011</v>
      </c>
      <c r="D2477" t="str">
        <f t="shared" si="77"/>
        <v>SNPA:2011</v>
      </c>
      <c r="E2477">
        <v>90</v>
      </c>
      <c r="F2477">
        <v>36.936151054</v>
      </c>
      <c r="G2477">
        <v>6.9121339609000003</v>
      </c>
      <c r="H2477">
        <v>12.819035137</v>
      </c>
    </row>
    <row r="2478" spans="1:8" x14ac:dyDescent="0.25">
      <c r="A2478" t="s">
        <v>421</v>
      </c>
      <c r="B2478" t="str">
        <f t="shared" si="76"/>
        <v>SNPA</v>
      </c>
      <c r="C2478">
        <v>2012</v>
      </c>
      <c r="D2478" t="str">
        <f t="shared" si="77"/>
        <v>SNPA:2012</v>
      </c>
      <c r="E2478">
        <v>90</v>
      </c>
      <c r="F2478">
        <v>40.346816154999999</v>
      </c>
      <c r="G2478">
        <v>7.4625723183000003</v>
      </c>
      <c r="H2478">
        <v>13.651822017000001</v>
      </c>
    </row>
    <row r="2479" spans="1:8" x14ac:dyDescent="0.25">
      <c r="A2479" t="s">
        <v>421</v>
      </c>
      <c r="B2479" t="str">
        <f t="shared" si="76"/>
        <v>SNPA</v>
      </c>
      <c r="C2479">
        <v>2013</v>
      </c>
      <c r="D2479" t="str">
        <f t="shared" si="77"/>
        <v>SNPA:2013</v>
      </c>
      <c r="E2479">
        <v>90</v>
      </c>
      <c r="F2479">
        <v>39.935555389999998</v>
      </c>
      <c r="G2479">
        <v>7.5349053789999996</v>
      </c>
      <c r="H2479">
        <v>13.531255571999999</v>
      </c>
    </row>
    <row r="2480" spans="1:8" x14ac:dyDescent="0.25">
      <c r="A2480" t="s">
        <v>421</v>
      </c>
      <c r="B2480" t="str">
        <f t="shared" si="76"/>
        <v>SNPA</v>
      </c>
      <c r="C2480">
        <v>2014</v>
      </c>
      <c r="D2480" t="str">
        <f t="shared" si="77"/>
        <v>SNPA:2014</v>
      </c>
      <c r="E2480">
        <v>90</v>
      </c>
      <c r="F2480">
        <v>37.212265643999999</v>
      </c>
      <c r="G2480">
        <v>7.3858770147000001</v>
      </c>
      <c r="H2480">
        <v>12.986986151</v>
      </c>
    </row>
    <row r="2481" spans="1:8" x14ac:dyDescent="0.25">
      <c r="A2481" t="s">
        <v>421</v>
      </c>
      <c r="B2481" t="str">
        <f t="shared" si="76"/>
        <v>SNPA</v>
      </c>
      <c r="C2481">
        <v>2015</v>
      </c>
      <c r="D2481" t="str">
        <f t="shared" si="77"/>
        <v>SNPA:2015</v>
      </c>
      <c r="E2481">
        <v>90</v>
      </c>
      <c r="F2481">
        <v>37.666008734999998</v>
      </c>
      <c r="G2481">
        <v>7.3861628528000001</v>
      </c>
      <c r="H2481">
        <v>13.071416465</v>
      </c>
    </row>
    <row r="2482" spans="1:8" x14ac:dyDescent="0.25">
      <c r="A2482" t="s">
        <v>421</v>
      </c>
      <c r="B2482" t="str">
        <f t="shared" si="76"/>
        <v>SNPA</v>
      </c>
      <c r="C2482">
        <v>2016</v>
      </c>
      <c r="D2482" t="str">
        <f t="shared" si="77"/>
        <v>SNPA:2016</v>
      </c>
      <c r="E2482">
        <v>90</v>
      </c>
      <c r="F2482">
        <v>35.652613791999997</v>
      </c>
      <c r="G2482">
        <v>7.4726976444000002</v>
      </c>
      <c r="H2482">
        <v>12.575543420000001</v>
      </c>
    </row>
    <row r="2483" spans="1:8" x14ac:dyDescent="0.25">
      <c r="A2483" t="s">
        <v>421</v>
      </c>
      <c r="B2483" t="str">
        <f t="shared" si="76"/>
        <v>SNPA</v>
      </c>
      <c r="C2483">
        <v>2017</v>
      </c>
      <c r="D2483" t="str">
        <f t="shared" si="77"/>
        <v>SNPA:2017</v>
      </c>
      <c r="E2483">
        <v>90</v>
      </c>
      <c r="F2483">
        <v>37.657671948999997</v>
      </c>
      <c r="G2483">
        <v>7.1231656121000002</v>
      </c>
      <c r="H2483">
        <v>12.929183592999999</v>
      </c>
    </row>
    <row r="2484" spans="1:8" x14ac:dyDescent="0.25">
      <c r="A2484" t="s">
        <v>422</v>
      </c>
      <c r="B2484" t="str">
        <f t="shared" si="76"/>
        <v>STAR</v>
      </c>
      <c r="C2484">
        <v>2001</v>
      </c>
      <c r="D2484" t="str">
        <f t="shared" si="77"/>
        <v>STAR:2001</v>
      </c>
      <c r="E2484">
        <v>90</v>
      </c>
      <c r="F2484">
        <v>55.198324421000002</v>
      </c>
      <c r="G2484">
        <v>6.1930275132999997</v>
      </c>
      <c r="H2484">
        <v>16.052840063000001</v>
      </c>
    </row>
    <row r="2485" spans="1:8" x14ac:dyDescent="0.25">
      <c r="A2485" t="s">
        <v>422</v>
      </c>
      <c r="B2485" t="str">
        <f t="shared" si="76"/>
        <v>STAR</v>
      </c>
      <c r="C2485">
        <v>2002</v>
      </c>
      <c r="D2485" t="str">
        <f t="shared" si="77"/>
        <v>STAR:2002</v>
      </c>
      <c r="E2485">
        <v>90</v>
      </c>
      <c r="F2485">
        <v>50.695927757</v>
      </c>
      <c r="G2485">
        <v>5.9068386371999999</v>
      </c>
      <c r="H2485">
        <v>14.985226195999999</v>
      </c>
    </row>
    <row r="2486" spans="1:8" x14ac:dyDescent="0.25">
      <c r="A2486" t="s">
        <v>422</v>
      </c>
      <c r="B2486" t="str">
        <f t="shared" si="76"/>
        <v>STAR</v>
      </c>
      <c r="C2486">
        <v>2003</v>
      </c>
      <c r="D2486" t="str">
        <f t="shared" si="77"/>
        <v>STAR:2003</v>
      </c>
      <c r="E2486">
        <v>90</v>
      </c>
      <c r="F2486">
        <v>36.258471407999998</v>
      </c>
      <c r="G2486">
        <v>6.0141559003999996</v>
      </c>
      <c r="H2486">
        <v>12.388537075</v>
      </c>
    </row>
    <row r="2487" spans="1:8" x14ac:dyDescent="0.25">
      <c r="A2487" t="s">
        <v>422</v>
      </c>
      <c r="B2487" t="str">
        <f t="shared" si="76"/>
        <v>STAR</v>
      </c>
      <c r="C2487">
        <v>2004</v>
      </c>
      <c r="D2487" t="str">
        <f t="shared" si="77"/>
        <v>STAR:2004</v>
      </c>
      <c r="E2487">
        <v>90</v>
      </c>
      <c r="F2487">
        <v>48.133186664</v>
      </c>
      <c r="G2487">
        <v>6.2905958271999998</v>
      </c>
      <c r="H2487">
        <v>14.699513311</v>
      </c>
    </row>
    <row r="2488" spans="1:8" x14ac:dyDescent="0.25">
      <c r="A2488" t="s">
        <v>422</v>
      </c>
      <c r="B2488" t="str">
        <f t="shared" si="76"/>
        <v>STAR</v>
      </c>
      <c r="C2488">
        <v>2005</v>
      </c>
      <c r="D2488" t="str">
        <f t="shared" si="77"/>
        <v>STAR:2005</v>
      </c>
      <c r="E2488">
        <v>90</v>
      </c>
      <c r="F2488">
        <v>58.781970418999997</v>
      </c>
      <c r="G2488">
        <v>6.1365633390000003</v>
      </c>
      <c r="H2488">
        <v>15.758172579</v>
      </c>
    </row>
    <row r="2489" spans="1:8" x14ac:dyDescent="0.25">
      <c r="A2489" t="s">
        <v>422</v>
      </c>
      <c r="B2489" t="str">
        <f t="shared" si="76"/>
        <v>STAR</v>
      </c>
      <c r="C2489">
        <v>2006</v>
      </c>
      <c r="D2489" t="str">
        <f t="shared" si="77"/>
        <v>STAR:2006</v>
      </c>
      <c r="E2489">
        <v>90</v>
      </c>
      <c r="F2489">
        <v>36.009135763000003</v>
      </c>
      <c r="G2489">
        <v>6.5509399841000002</v>
      </c>
      <c r="H2489">
        <v>12.382270476</v>
      </c>
    </row>
    <row r="2490" spans="1:8" x14ac:dyDescent="0.25">
      <c r="A2490" t="s">
        <v>422</v>
      </c>
      <c r="B2490" t="str">
        <f t="shared" si="76"/>
        <v>STAR</v>
      </c>
      <c r="C2490">
        <v>2007</v>
      </c>
      <c r="D2490" t="str">
        <f t="shared" si="77"/>
        <v>STAR:2007</v>
      </c>
      <c r="E2490">
        <v>90</v>
      </c>
      <c r="F2490">
        <v>34.39086339</v>
      </c>
      <c r="G2490">
        <v>6.3370588061999999</v>
      </c>
      <c r="H2490">
        <v>12.136686201</v>
      </c>
    </row>
    <row r="2491" spans="1:8" x14ac:dyDescent="0.25">
      <c r="A2491" t="s">
        <v>422</v>
      </c>
      <c r="B2491" t="str">
        <f t="shared" si="76"/>
        <v>STAR</v>
      </c>
      <c r="C2491">
        <v>2008</v>
      </c>
      <c r="D2491" t="str">
        <f t="shared" si="77"/>
        <v>STAR:2008</v>
      </c>
      <c r="E2491">
        <v>90</v>
      </c>
      <c r="F2491">
        <v>36.137879802999997</v>
      </c>
      <c r="G2491">
        <v>6.4520687561000001</v>
      </c>
      <c r="H2491">
        <v>12.550188493</v>
      </c>
    </row>
    <row r="2492" spans="1:8" x14ac:dyDescent="0.25">
      <c r="A2492" t="s">
        <v>422</v>
      </c>
      <c r="B2492" t="str">
        <f t="shared" si="76"/>
        <v>STAR</v>
      </c>
      <c r="C2492">
        <v>2009</v>
      </c>
      <c r="D2492" t="str">
        <f t="shared" si="77"/>
        <v>STAR:2009</v>
      </c>
      <c r="E2492">
        <v>90</v>
      </c>
      <c r="F2492">
        <v>36.702619833</v>
      </c>
      <c r="G2492">
        <v>5.8425630170999998</v>
      </c>
      <c r="H2492">
        <v>12.227456703</v>
      </c>
    </row>
    <row r="2493" spans="1:8" x14ac:dyDescent="0.25">
      <c r="A2493" t="s">
        <v>422</v>
      </c>
      <c r="B2493" t="str">
        <f t="shared" si="76"/>
        <v>STAR</v>
      </c>
      <c r="C2493">
        <v>2010</v>
      </c>
      <c r="D2493" t="str">
        <f t="shared" si="77"/>
        <v>STAR:2010</v>
      </c>
      <c r="E2493">
        <v>90</v>
      </c>
      <c r="F2493">
        <v>32.943030831000002</v>
      </c>
      <c r="G2493">
        <v>6.1548691756</v>
      </c>
      <c r="H2493">
        <v>11.77561206</v>
      </c>
    </row>
    <row r="2494" spans="1:8" x14ac:dyDescent="0.25">
      <c r="A2494" t="s">
        <v>422</v>
      </c>
      <c r="B2494" t="str">
        <f t="shared" si="76"/>
        <v>STAR</v>
      </c>
      <c r="C2494">
        <v>2011</v>
      </c>
      <c r="D2494" t="str">
        <f t="shared" si="77"/>
        <v>STAR:2011</v>
      </c>
      <c r="E2494">
        <v>90</v>
      </c>
      <c r="F2494">
        <v>32.866573959999997</v>
      </c>
      <c r="G2494">
        <v>6.0484962338999999</v>
      </c>
      <c r="H2494">
        <v>11.296259613</v>
      </c>
    </row>
    <row r="2495" spans="1:8" x14ac:dyDescent="0.25">
      <c r="A2495" t="s">
        <v>422</v>
      </c>
      <c r="B2495" t="str">
        <f t="shared" si="76"/>
        <v>STAR</v>
      </c>
      <c r="C2495">
        <v>2012</v>
      </c>
      <c r="D2495" t="str">
        <f t="shared" si="77"/>
        <v>STAR:2012</v>
      </c>
      <c r="E2495">
        <v>90</v>
      </c>
      <c r="F2495">
        <v>30.267923085</v>
      </c>
      <c r="G2495">
        <v>6.4720928898999999</v>
      </c>
      <c r="H2495">
        <v>10.876680010999999</v>
      </c>
    </row>
    <row r="2496" spans="1:8" x14ac:dyDescent="0.25">
      <c r="A2496" t="s">
        <v>422</v>
      </c>
      <c r="B2496" t="str">
        <f t="shared" si="76"/>
        <v>STAR</v>
      </c>
      <c r="C2496">
        <v>2013</v>
      </c>
      <c r="D2496" t="str">
        <f t="shared" si="77"/>
        <v>STAR:2013</v>
      </c>
      <c r="E2496">
        <v>90</v>
      </c>
      <c r="F2496">
        <v>43.887447760000001</v>
      </c>
      <c r="G2496">
        <v>6.4140314225999999</v>
      </c>
      <c r="H2496">
        <v>13.429873664</v>
      </c>
    </row>
    <row r="2497" spans="1:8" x14ac:dyDescent="0.25">
      <c r="A2497" t="s">
        <v>422</v>
      </c>
      <c r="B2497" t="str">
        <f t="shared" si="76"/>
        <v>STAR</v>
      </c>
      <c r="C2497">
        <v>2014</v>
      </c>
      <c r="D2497" t="str">
        <f t="shared" si="77"/>
        <v>STAR:2014</v>
      </c>
      <c r="E2497">
        <v>90</v>
      </c>
      <c r="F2497">
        <v>33.113730515999997</v>
      </c>
      <c r="G2497">
        <v>6.3589288297</v>
      </c>
      <c r="H2497">
        <v>11.378059132000001</v>
      </c>
    </row>
    <row r="2498" spans="1:8" x14ac:dyDescent="0.25">
      <c r="A2498" t="s">
        <v>422</v>
      </c>
      <c r="B2498" t="str">
        <f t="shared" ref="B2498:B2561" si="78">LEFT(A2498,4)</f>
        <v>STAR</v>
      </c>
      <c r="C2498">
        <v>2015</v>
      </c>
      <c r="D2498" t="str">
        <f t="shared" ref="D2498:D2561" si="79">CONCATENATE(B2498,":",C2498)</f>
        <v>STAR:2015</v>
      </c>
      <c r="E2498">
        <v>90</v>
      </c>
      <c r="F2498">
        <v>31.190971607000002</v>
      </c>
      <c r="G2498">
        <v>6.2727286822000003</v>
      </c>
      <c r="H2498">
        <v>10.974801026</v>
      </c>
    </row>
    <row r="2499" spans="1:8" x14ac:dyDescent="0.25">
      <c r="A2499" t="s">
        <v>422</v>
      </c>
      <c r="B2499" t="str">
        <f t="shared" si="78"/>
        <v>STAR</v>
      </c>
      <c r="C2499">
        <v>2016</v>
      </c>
      <c r="D2499" t="str">
        <f t="shared" si="79"/>
        <v>STAR:2016</v>
      </c>
      <c r="E2499">
        <v>90</v>
      </c>
      <c r="F2499">
        <v>30.730033883000001</v>
      </c>
      <c r="G2499">
        <v>6.5940909358999997</v>
      </c>
      <c r="H2499">
        <v>10.995856657999999</v>
      </c>
    </row>
    <row r="2500" spans="1:8" x14ac:dyDescent="0.25">
      <c r="A2500" t="s">
        <v>422</v>
      </c>
      <c r="B2500" t="str">
        <f t="shared" si="78"/>
        <v>STAR</v>
      </c>
      <c r="C2500">
        <v>2017</v>
      </c>
      <c r="D2500" t="str">
        <f t="shared" si="79"/>
        <v>STAR:2017</v>
      </c>
      <c r="E2500">
        <v>90</v>
      </c>
      <c r="F2500">
        <v>35.530844420000001</v>
      </c>
      <c r="G2500">
        <v>5.9645337380000001</v>
      </c>
      <c r="H2500">
        <v>11.877519707999999</v>
      </c>
    </row>
    <row r="2501" spans="1:8" x14ac:dyDescent="0.25">
      <c r="A2501" t="s">
        <v>423</v>
      </c>
      <c r="B2501" t="str">
        <f t="shared" si="78"/>
        <v>STIL</v>
      </c>
      <c r="C2501">
        <v>2011</v>
      </c>
      <c r="D2501" t="str">
        <f t="shared" si="79"/>
        <v>STIL:2011</v>
      </c>
      <c r="E2501">
        <v>90</v>
      </c>
      <c r="F2501">
        <v>104.35736244</v>
      </c>
      <c r="G2501">
        <v>8.4629423156999994</v>
      </c>
      <c r="H2501">
        <v>23.033838982999999</v>
      </c>
    </row>
    <row r="2502" spans="1:8" x14ac:dyDescent="0.25">
      <c r="A2502" t="s">
        <v>423</v>
      </c>
      <c r="B2502" t="str">
        <f t="shared" si="78"/>
        <v>STIL</v>
      </c>
      <c r="C2502">
        <v>2012</v>
      </c>
      <c r="D2502" t="str">
        <f t="shared" si="79"/>
        <v>STIL:2012</v>
      </c>
      <c r="E2502">
        <v>90</v>
      </c>
      <c r="F2502">
        <v>95.660933592999996</v>
      </c>
      <c r="G2502">
        <v>9.4164789965000004</v>
      </c>
      <c r="H2502">
        <v>22.161839906000001</v>
      </c>
    </row>
    <row r="2503" spans="1:8" x14ac:dyDescent="0.25">
      <c r="A2503" t="s">
        <v>423</v>
      </c>
      <c r="B2503" t="str">
        <f t="shared" si="78"/>
        <v>STIL</v>
      </c>
      <c r="C2503">
        <v>2013</v>
      </c>
      <c r="D2503" t="str">
        <f t="shared" si="79"/>
        <v>STIL:2013</v>
      </c>
      <c r="E2503">
        <v>90</v>
      </c>
      <c r="F2503">
        <v>92.368097395999996</v>
      </c>
      <c r="G2503">
        <v>9.0024458718999991</v>
      </c>
      <c r="H2503">
        <v>21.904032054000002</v>
      </c>
    </row>
    <row r="2504" spans="1:8" x14ac:dyDescent="0.25">
      <c r="A2504" t="s">
        <v>423</v>
      </c>
      <c r="B2504" t="str">
        <f t="shared" si="78"/>
        <v>STIL</v>
      </c>
      <c r="C2504">
        <v>2014</v>
      </c>
      <c r="D2504" t="str">
        <f t="shared" si="79"/>
        <v>STIL:2014</v>
      </c>
      <c r="E2504">
        <v>90</v>
      </c>
      <c r="F2504">
        <v>89.363417236999993</v>
      </c>
      <c r="G2504">
        <v>8.9867613596000009</v>
      </c>
      <c r="H2504">
        <v>21.493534385</v>
      </c>
    </row>
    <row r="2505" spans="1:8" x14ac:dyDescent="0.25">
      <c r="A2505" t="s">
        <v>423</v>
      </c>
      <c r="B2505" t="str">
        <f t="shared" si="78"/>
        <v>STIL</v>
      </c>
      <c r="C2505">
        <v>2015</v>
      </c>
      <c r="D2505" t="str">
        <f t="shared" si="79"/>
        <v>STIL:2015</v>
      </c>
      <c r="E2505">
        <v>90</v>
      </c>
      <c r="F2505">
        <v>69.841625786999998</v>
      </c>
      <c r="G2505">
        <v>8.9341621635999999</v>
      </c>
      <c r="H2505">
        <v>19.231418147999999</v>
      </c>
    </row>
    <row r="2506" spans="1:8" x14ac:dyDescent="0.25">
      <c r="A2506" t="s">
        <v>423</v>
      </c>
      <c r="B2506" t="str">
        <f t="shared" si="78"/>
        <v>STIL</v>
      </c>
      <c r="C2506">
        <v>2016</v>
      </c>
      <c r="D2506" t="str">
        <f t="shared" si="79"/>
        <v>STIL:2016</v>
      </c>
      <c r="E2506">
        <v>90</v>
      </c>
      <c r="F2506">
        <v>69.354738776999994</v>
      </c>
      <c r="G2506">
        <v>8.9384689340999994</v>
      </c>
      <c r="H2506">
        <v>19.071973839000002</v>
      </c>
    </row>
    <row r="2507" spans="1:8" x14ac:dyDescent="0.25">
      <c r="A2507" t="s">
        <v>423</v>
      </c>
      <c r="B2507" t="str">
        <f t="shared" si="78"/>
        <v>STIL</v>
      </c>
      <c r="C2507">
        <v>2017</v>
      </c>
      <c r="D2507" t="str">
        <f t="shared" si="79"/>
        <v>STIL:2017</v>
      </c>
      <c r="E2507">
        <v>90</v>
      </c>
      <c r="F2507">
        <v>72.618199035999993</v>
      </c>
      <c r="G2507">
        <v>9.0082501818999994</v>
      </c>
      <c r="H2507">
        <v>19.448589595000001</v>
      </c>
    </row>
    <row r="2508" spans="1:8" x14ac:dyDescent="0.25">
      <c r="A2508" t="s">
        <v>424</v>
      </c>
      <c r="B2508" t="str">
        <f t="shared" si="78"/>
        <v>SULA</v>
      </c>
      <c r="C2508">
        <v>2001</v>
      </c>
      <c r="D2508" t="str">
        <f t="shared" si="79"/>
        <v>SULA:2001</v>
      </c>
      <c r="E2508">
        <v>90</v>
      </c>
      <c r="F2508">
        <v>26.96237837</v>
      </c>
      <c r="G2508">
        <v>5.1330809860000004</v>
      </c>
      <c r="H2508">
        <v>9.7805609009999994</v>
      </c>
    </row>
    <row r="2509" spans="1:8" x14ac:dyDescent="0.25">
      <c r="A2509" t="s">
        <v>424</v>
      </c>
      <c r="B2509" t="str">
        <f t="shared" si="78"/>
        <v>SULA</v>
      </c>
      <c r="C2509">
        <v>2002</v>
      </c>
      <c r="D2509" t="str">
        <f t="shared" si="79"/>
        <v>SULA:2002</v>
      </c>
      <c r="E2509">
        <v>90</v>
      </c>
      <c r="F2509">
        <v>28.123735685</v>
      </c>
      <c r="G2509">
        <v>5.5483286341999998</v>
      </c>
      <c r="H2509">
        <v>10.215659613</v>
      </c>
    </row>
    <row r="2510" spans="1:8" x14ac:dyDescent="0.25">
      <c r="A2510" t="s">
        <v>424</v>
      </c>
      <c r="B2510" t="str">
        <f t="shared" si="78"/>
        <v>SULA</v>
      </c>
      <c r="C2510">
        <v>2003</v>
      </c>
      <c r="D2510" t="str">
        <f t="shared" si="79"/>
        <v>SULA:2003</v>
      </c>
      <c r="E2510">
        <v>90</v>
      </c>
      <c r="F2510">
        <v>27.357034975000001</v>
      </c>
      <c r="G2510">
        <v>5.3332050985999997</v>
      </c>
      <c r="H2510">
        <v>9.9346040065000008</v>
      </c>
    </row>
    <row r="2511" spans="1:8" x14ac:dyDescent="0.25">
      <c r="A2511" t="s">
        <v>424</v>
      </c>
      <c r="B2511" t="str">
        <f t="shared" si="78"/>
        <v>SULA</v>
      </c>
      <c r="C2511">
        <v>2004</v>
      </c>
      <c r="D2511" t="str">
        <f t="shared" si="79"/>
        <v>SULA:2004</v>
      </c>
      <c r="E2511">
        <v>90</v>
      </c>
      <c r="F2511">
        <v>28.604537642</v>
      </c>
      <c r="G2511">
        <v>5.7394111822999996</v>
      </c>
      <c r="H2511">
        <v>10.317261480999999</v>
      </c>
    </row>
    <row r="2512" spans="1:8" x14ac:dyDescent="0.25">
      <c r="A2512" t="s">
        <v>424</v>
      </c>
      <c r="B2512" t="str">
        <f t="shared" si="78"/>
        <v>SULA</v>
      </c>
      <c r="C2512">
        <v>2005</v>
      </c>
      <c r="D2512" t="str">
        <f t="shared" si="79"/>
        <v>SULA:2005</v>
      </c>
      <c r="E2512">
        <v>90</v>
      </c>
      <c r="F2512">
        <v>24.446038088000002</v>
      </c>
      <c r="G2512">
        <v>4.9595442109999999</v>
      </c>
      <c r="H2512">
        <v>8.7743919841999993</v>
      </c>
    </row>
    <row r="2513" spans="1:8" x14ac:dyDescent="0.25">
      <c r="A2513" t="s">
        <v>424</v>
      </c>
      <c r="B2513" t="str">
        <f t="shared" si="78"/>
        <v>SULA</v>
      </c>
      <c r="C2513">
        <v>2007</v>
      </c>
      <c r="D2513" t="str">
        <f t="shared" si="79"/>
        <v>SULA:2007</v>
      </c>
      <c r="E2513">
        <v>90</v>
      </c>
      <c r="F2513">
        <v>26.386095511000001</v>
      </c>
      <c r="G2513">
        <v>4.9842957681</v>
      </c>
      <c r="H2513">
        <v>9.5594566250999993</v>
      </c>
    </row>
    <row r="2514" spans="1:8" x14ac:dyDescent="0.25">
      <c r="A2514" t="s">
        <v>424</v>
      </c>
      <c r="B2514" t="str">
        <f t="shared" si="78"/>
        <v>SULA</v>
      </c>
      <c r="C2514">
        <v>2008</v>
      </c>
      <c r="D2514" t="str">
        <f t="shared" si="79"/>
        <v>SULA:2008</v>
      </c>
      <c r="E2514">
        <v>90</v>
      </c>
      <c r="F2514">
        <v>25.59730884</v>
      </c>
      <c r="G2514">
        <v>5.2980987061000002</v>
      </c>
      <c r="H2514">
        <v>9.3094899672999993</v>
      </c>
    </row>
    <row r="2515" spans="1:8" x14ac:dyDescent="0.25">
      <c r="A2515" t="s">
        <v>424</v>
      </c>
      <c r="B2515" t="str">
        <f t="shared" si="78"/>
        <v>SULA</v>
      </c>
      <c r="C2515">
        <v>2009</v>
      </c>
      <c r="D2515" t="str">
        <f t="shared" si="79"/>
        <v>SULA:2009</v>
      </c>
      <c r="E2515">
        <v>90</v>
      </c>
      <c r="F2515">
        <v>26.304594312999999</v>
      </c>
      <c r="G2515">
        <v>5.7679530799999998</v>
      </c>
      <c r="H2515">
        <v>9.5087757690999997</v>
      </c>
    </row>
    <row r="2516" spans="1:8" x14ac:dyDescent="0.25">
      <c r="A2516" t="s">
        <v>424</v>
      </c>
      <c r="B2516" t="str">
        <f t="shared" si="78"/>
        <v>SULA</v>
      </c>
      <c r="C2516">
        <v>2010</v>
      </c>
      <c r="D2516" t="str">
        <f t="shared" si="79"/>
        <v>SULA:2010</v>
      </c>
      <c r="E2516">
        <v>90</v>
      </c>
      <c r="F2516">
        <v>22.487819955999999</v>
      </c>
      <c r="G2516">
        <v>4.9284807006999998</v>
      </c>
      <c r="H2516">
        <v>8.0059637928999994</v>
      </c>
    </row>
    <row r="2517" spans="1:8" x14ac:dyDescent="0.25">
      <c r="A2517" t="s">
        <v>424</v>
      </c>
      <c r="B2517" t="str">
        <f t="shared" si="78"/>
        <v>SULA</v>
      </c>
      <c r="C2517">
        <v>2011</v>
      </c>
      <c r="D2517" t="str">
        <f t="shared" si="79"/>
        <v>SULA:2011</v>
      </c>
      <c r="E2517">
        <v>90</v>
      </c>
      <c r="F2517">
        <v>22.540799048</v>
      </c>
      <c r="G2517">
        <v>4.5624275134000003</v>
      </c>
      <c r="H2517">
        <v>7.9229964110999997</v>
      </c>
    </row>
    <row r="2518" spans="1:8" x14ac:dyDescent="0.25">
      <c r="A2518" t="s">
        <v>424</v>
      </c>
      <c r="B2518" t="str">
        <f t="shared" si="78"/>
        <v>SULA</v>
      </c>
      <c r="C2518">
        <v>2012</v>
      </c>
      <c r="D2518" t="str">
        <f t="shared" si="79"/>
        <v>SULA:2012</v>
      </c>
      <c r="E2518">
        <v>90</v>
      </c>
      <c r="F2518">
        <v>26.703732246000001</v>
      </c>
      <c r="G2518">
        <v>5.2727395709999998</v>
      </c>
      <c r="H2518">
        <v>9.6100344023000002</v>
      </c>
    </row>
    <row r="2519" spans="1:8" x14ac:dyDescent="0.25">
      <c r="A2519" t="s">
        <v>424</v>
      </c>
      <c r="B2519" t="str">
        <f t="shared" si="78"/>
        <v>SULA</v>
      </c>
      <c r="C2519">
        <v>2013</v>
      </c>
      <c r="D2519" t="str">
        <f t="shared" si="79"/>
        <v>SULA:2013</v>
      </c>
      <c r="E2519">
        <v>90</v>
      </c>
      <c r="F2519">
        <v>24.180889844999999</v>
      </c>
      <c r="G2519">
        <v>5.5664258441000003</v>
      </c>
      <c r="H2519">
        <v>8.7008852922000006</v>
      </c>
    </row>
    <row r="2520" spans="1:8" x14ac:dyDescent="0.25">
      <c r="A2520" t="s">
        <v>424</v>
      </c>
      <c r="B2520" t="str">
        <f t="shared" si="78"/>
        <v>SULA</v>
      </c>
      <c r="C2520">
        <v>2014</v>
      </c>
      <c r="D2520" t="str">
        <f t="shared" si="79"/>
        <v>SULA:2014</v>
      </c>
      <c r="E2520">
        <v>90</v>
      </c>
      <c r="F2520">
        <v>22.029612868000001</v>
      </c>
      <c r="G2520">
        <v>5.1157507452999997</v>
      </c>
      <c r="H2520">
        <v>7.7971855767999996</v>
      </c>
    </row>
    <row r="2521" spans="1:8" x14ac:dyDescent="0.25">
      <c r="A2521" t="s">
        <v>424</v>
      </c>
      <c r="B2521" t="str">
        <f t="shared" si="78"/>
        <v>SULA</v>
      </c>
      <c r="C2521">
        <v>2015</v>
      </c>
      <c r="D2521" t="str">
        <f t="shared" si="79"/>
        <v>SULA:2015</v>
      </c>
      <c r="E2521">
        <v>90</v>
      </c>
      <c r="F2521">
        <v>24.131684086</v>
      </c>
      <c r="G2521">
        <v>5.5083545168999999</v>
      </c>
      <c r="H2521">
        <v>8.6620957287000007</v>
      </c>
    </row>
    <row r="2522" spans="1:8" x14ac:dyDescent="0.25">
      <c r="A2522" t="s">
        <v>424</v>
      </c>
      <c r="B2522" t="str">
        <f t="shared" si="78"/>
        <v>SULA</v>
      </c>
      <c r="C2522">
        <v>2016</v>
      </c>
      <c r="D2522" t="str">
        <f t="shared" si="79"/>
        <v>SULA:2016</v>
      </c>
      <c r="E2522">
        <v>90</v>
      </c>
      <c r="F2522">
        <v>22.795991316999999</v>
      </c>
      <c r="G2522">
        <v>5.4632168996999999</v>
      </c>
      <c r="H2522">
        <v>8.0191212640000007</v>
      </c>
    </row>
    <row r="2523" spans="1:8" x14ac:dyDescent="0.25">
      <c r="A2523" t="s">
        <v>424</v>
      </c>
      <c r="B2523" t="str">
        <f t="shared" si="78"/>
        <v>SULA</v>
      </c>
      <c r="C2523">
        <v>2017</v>
      </c>
      <c r="D2523" t="str">
        <f t="shared" si="79"/>
        <v>SULA:2017</v>
      </c>
      <c r="E2523">
        <v>90</v>
      </c>
      <c r="F2523">
        <v>23.433739597999999</v>
      </c>
      <c r="G2523">
        <v>4.9935049467999999</v>
      </c>
      <c r="H2523">
        <v>8.2083489969999999</v>
      </c>
    </row>
    <row r="2524" spans="1:8" x14ac:dyDescent="0.25">
      <c r="A2524" t="s">
        <v>148</v>
      </c>
      <c r="B2524" t="str">
        <f t="shared" si="78"/>
        <v>SWAN</v>
      </c>
      <c r="C2524">
        <v>2001</v>
      </c>
      <c r="D2524" t="str">
        <f t="shared" si="79"/>
        <v>SWAN:2001</v>
      </c>
      <c r="E2524">
        <v>90</v>
      </c>
      <c r="F2524">
        <v>117.85022351000001</v>
      </c>
      <c r="G2524">
        <v>9.2468627767000005</v>
      </c>
      <c r="H2524">
        <v>24.251262967999999</v>
      </c>
    </row>
    <row r="2525" spans="1:8" x14ac:dyDescent="0.25">
      <c r="A2525" t="s">
        <v>148</v>
      </c>
      <c r="B2525" t="str">
        <f t="shared" si="78"/>
        <v>SWAN</v>
      </c>
      <c r="C2525">
        <v>2002</v>
      </c>
      <c r="D2525" t="str">
        <f t="shared" si="79"/>
        <v>SWAN:2002</v>
      </c>
      <c r="E2525">
        <v>90</v>
      </c>
      <c r="F2525">
        <v>120.01366946</v>
      </c>
      <c r="G2525">
        <v>9.2429001844999998</v>
      </c>
      <c r="H2525">
        <v>24.169392006999999</v>
      </c>
    </row>
    <row r="2526" spans="1:8" x14ac:dyDescent="0.25">
      <c r="A2526" t="s">
        <v>148</v>
      </c>
      <c r="B2526" t="str">
        <f t="shared" si="78"/>
        <v>SWAN</v>
      </c>
      <c r="C2526">
        <v>2003</v>
      </c>
      <c r="D2526" t="str">
        <f t="shared" si="79"/>
        <v>SWAN:2003</v>
      </c>
      <c r="E2526">
        <v>90</v>
      </c>
      <c r="F2526">
        <v>90.383040350000002</v>
      </c>
      <c r="G2526">
        <v>8.8186300181000004</v>
      </c>
      <c r="H2526">
        <v>21.596379690999999</v>
      </c>
    </row>
    <row r="2527" spans="1:8" x14ac:dyDescent="0.25">
      <c r="A2527" t="s">
        <v>148</v>
      </c>
      <c r="B2527" t="str">
        <f t="shared" si="78"/>
        <v>SWAN</v>
      </c>
      <c r="C2527">
        <v>2004</v>
      </c>
      <c r="D2527" t="str">
        <f t="shared" si="79"/>
        <v>SWAN:2004</v>
      </c>
      <c r="E2527">
        <v>90</v>
      </c>
      <c r="F2527">
        <v>123.10776626000001</v>
      </c>
      <c r="G2527">
        <v>8.7899198508000005</v>
      </c>
      <c r="H2527">
        <v>24.397041838</v>
      </c>
    </row>
    <row r="2528" spans="1:8" x14ac:dyDescent="0.25">
      <c r="A2528" t="s">
        <v>148</v>
      </c>
      <c r="B2528" t="str">
        <f t="shared" si="78"/>
        <v>SWAN</v>
      </c>
      <c r="C2528">
        <v>2006</v>
      </c>
      <c r="D2528" t="str">
        <f t="shared" si="79"/>
        <v>SWAN:2006</v>
      </c>
      <c r="E2528">
        <v>90</v>
      </c>
      <c r="F2528">
        <v>130.7478873</v>
      </c>
      <c r="G2528">
        <v>9.3554501610000003</v>
      </c>
      <c r="H2528">
        <v>25.100455141000001</v>
      </c>
    </row>
    <row r="2529" spans="1:8" x14ac:dyDescent="0.25">
      <c r="A2529" t="s">
        <v>148</v>
      </c>
      <c r="B2529" t="str">
        <f t="shared" si="78"/>
        <v>SWAN</v>
      </c>
      <c r="C2529">
        <v>2007</v>
      </c>
      <c r="D2529" t="str">
        <f t="shared" si="79"/>
        <v>SWAN:2007</v>
      </c>
      <c r="E2529">
        <v>90</v>
      </c>
      <c r="F2529">
        <v>130.53655627000001</v>
      </c>
      <c r="G2529">
        <v>10.029166927</v>
      </c>
      <c r="H2529">
        <v>25.048068316999998</v>
      </c>
    </row>
    <row r="2530" spans="1:8" x14ac:dyDescent="0.25">
      <c r="A2530" t="s">
        <v>148</v>
      </c>
      <c r="B2530" t="str">
        <f t="shared" si="78"/>
        <v>SWAN</v>
      </c>
      <c r="C2530">
        <v>2009</v>
      </c>
      <c r="D2530" t="str">
        <f t="shared" si="79"/>
        <v>SWAN:2009</v>
      </c>
      <c r="E2530">
        <v>90</v>
      </c>
      <c r="F2530">
        <v>84.481917025000001</v>
      </c>
      <c r="G2530">
        <v>9.2713755965000004</v>
      </c>
      <c r="H2530">
        <v>20.876806476999999</v>
      </c>
    </row>
    <row r="2531" spans="1:8" x14ac:dyDescent="0.25">
      <c r="A2531" t="s">
        <v>148</v>
      </c>
      <c r="B2531" t="str">
        <f t="shared" si="78"/>
        <v>SWAN</v>
      </c>
      <c r="C2531">
        <v>2010</v>
      </c>
      <c r="D2531" t="str">
        <f t="shared" si="79"/>
        <v>SWAN:2010</v>
      </c>
      <c r="E2531">
        <v>90</v>
      </c>
      <c r="F2531">
        <v>93.808746057999997</v>
      </c>
      <c r="G2531">
        <v>9.5607401139999997</v>
      </c>
      <c r="H2531">
        <v>22.003270014999998</v>
      </c>
    </row>
    <row r="2532" spans="1:8" x14ac:dyDescent="0.25">
      <c r="A2532" t="s">
        <v>148</v>
      </c>
      <c r="B2532" t="str">
        <f t="shared" si="78"/>
        <v>SWAN</v>
      </c>
      <c r="C2532">
        <v>2011</v>
      </c>
      <c r="D2532" t="str">
        <f t="shared" si="79"/>
        <v>SWAN:2011</v>
      </c>
      <c r="E2532">
        <v>90</v>
      </c>
      <c r="F2532">
        <v>70.551547749999997</v>
      </c>
      <c r="G2532">
        <v>8.8467670800999993</v>
      </c>
      <c r="H2532">
        <v>19.173954907999999</v>
      </c>
    </row>
    <row r="2533" spans="1:8" x14ac:dyDescent="0.25">
      <c r="A2533" t="s">
        <v>148</v>
      </c>
      <c r="B2533" t="str">
        <f t="shared" si="78"/>
        <v>SWAN</v>
      </c>
      <c r="C2533">
        <v>2012</v>
      </c>
      <c r="D2533" t="str">
        <f t="shared" si="79"/>
        <v>SWAN:2012</v>
      </c>
      <c r="E2533">
        <v>90</v>
      </c>
      <c r="F2533">
        <v>60.945643148999999</v>
      </c>
      <c r="G2533">
        <v>9.1067127848999991</v>
      </c>
      <c r="H2533">
        <v>17.743147320999999</v>
      </c>
    </row>
    <row r="2534" spans="1:8" x14ac:dyDescent="0.25">
      <c r="A2534" t="s">
        <v>148</v>
      </c>
      <c r="B2534" t="str">
        <f t="shared" si="78"/>
        <v>SWAN</v>
      </c>
      <c r="C2534">
        <v>2013</v>
      </c>
      <c r="D2534" t="str">
        <f t="shared" si="79"/>
        <v>SWAN:2013</v>
      </c>
      <c r="E2534">
        <v>90</v>
      </c>
      <c r="F2534">
        <v>60.062663116000003</v>
      </c>
      <c r="G2534">
        <v>8.8740836644000005</v>
      </c>
      <c r="H2534">
        <v>17.679083016</v>
      </c>
    </row>
    <row r="2535" spans="1:8" x14ac:dyDescent="0.25">
      <c r="A2535" t="s">
        <v>148</v>
      </c>
      <c r="B2535" t="str">
        <f t="shared" si="78"/>
        <v>SWAN</v>
      </c>
      <c r="C2535">
        <v>2014</v>
      </c>
      <c r="D2535" t="str">
        <f t="shared" si="79"/>
        <v>SWAN:2014</v>
      </c>
      <c r="E2535">
        <v>90</v>
      </c>
      <c r="F2535">
        <v>61.487164593999999</v>
      </c>
      <c r="G2535">
        <v>9.0591599611000007</v>
      </c>
      <c r="H2535">
        <v>17.959501655</v>
      </c>
    </row>
    <row r="2536" spans="1:8" x14ac:dyDescent="0.25">
      <c r="A2536" t="s">
        <v>148</v>
      </c>
      <c r="B2536" t="str">
        <f t="shared" si="78"/>
        <v>SWAN</v>
      </c>
      <c r="C2536">
        <v>2015</v>
      </c>
      <c r="D2536" t="str">
        <f t="shared" si="79"/>
        <v>SWAN:2015</v>
      </c>
      <c r="E2536">
        <v>90</v>
      </c>
      <c r="F2536">
        <v>53.093329478999998</v>
      </c>
      <c r="G2536">
        <v>8.7255111825</v>
      </c>
      <c r="H2536">
        <v>16.575268844</v>
      </c>
    </row>
    <row r="2537" spans="1:8" x14ac:dyDescent="0.25">
      <c r="A2537" t="s">
        <v>148</v>
      </c>
      <c r="B2537" t="str">
        <f t="shared" si="78"/>
        <v>SWAN</v>
      </c>
      <c r="C2537">
        <v>2016</v>
      </c>
      <c r="D2537" t="str">
        <f t="shared" si="79"/>
        <v>SWAN:2016</v>
      </c>
      <c r="E2537">
        <v>90</v>
      </c>
      <c r="F2537">
        <v>50.808582604000001</v>
      </c>
      <c r="G2537">
        <v>9.1891658953000004</v>
      </c>
      <c r="H2537">
        <v>16.11235057</v>
      </c>
    </row>
    <row r="2538" spans="1:8" x14ac:dyDescent="0.25">
      <c r="A2538" t="s">
        <v>148</v>
      </c>
      <c r="B2538" t="str">
        <f t="shared" si="78"/>
        <v>SWAN</v>
      </c>
      <c r="C2538">
        <v>2017</v>
      </c>
      <c r="D2538" t="str">
        <f t="shared" si="79"/>
        <v>SWAN:2017</v>
      </c>
      <c r="E2538">
        <v>90</v>
      </c>
      <c r="F2538">
        <v>48.345894835000003</v>
      </c>
      <c r="G2538">
        <v>9.1660492721000004</v>
      </c>
      <c r="H2538">
        <v>15.539359106999999</v>
      </c>
    </row>
    <row r="2539" spans="1:8" x14ac:dyDescent="0.25">
      <c r="A2539" t="s">
        <v>425</v>
      </c>
      <c r="B2539" t="str">
        <f t="shared" si="78"/>
        <v>SYCA</v>
      </c>
      <c r="C2539">
        <v>2001</v>
      </c>
      <c r="D2539" t="str">
        <f t="shared" si="79"/>
        <v>SYCA:2001</v>
      </c>
      <c r="E2539">
        <v>90</v>
      </c>
      <c r="F2539">
        <v>33.332255474</v>
      </c>
      <c r="G2539">
        <v>4.5124206390000001</v>
      </c>
      <c r="H2539">
        <v>11.964792937</v>
      </c>
    </row>
    <row r="2540" spans="1:8" x14ac:dyDescent="0.25">
      <c r="A2540" t="s">
        <v>425</v>
      </c>
      <c r="B2540" t="str">
        <f t="shared" si="78"/>
        <v>SYCA</v>
      </c>
      <c r="C2540">
        <v>2002</v>
      </c>
      <c r="D2540" t="str">
        <f t="shared" si="79"/>
        <v>SYCA:2002</v>
      </c>
      <c r="E2540">
        <v>90</v>
      </c>
      <c r="F2540">
        <v>33.758708593000001</v>
      </c>
      <c r="G2540">
        <v>3.9647652623999998</v>
      </c>
      <c r="H2540">
        <v>12.062749252</v>
      </c>
    </row>
    <row r="2541" spans="1:8" x14ac:dyDescent="0.25">
      <c r="A2541" t="s">
        <v>425</v>
      </c>
      <c r="B2541" t="str">
        <f t="shared" si="78"/>
        <v>SYCA</v>
      </c>
      <c r="C2541">
        <v>2003</v>
      </c>
      <c r="D2541" t="str">
        <f t="shared" si="79"/>
        <v>SYCA:2003</v>
      </c>
      <c r="E2541">
        <v>90</v>
      </c>
      <c r="F2541">
        <v>35.031229893000003</v>
      </c>
      <c r="G2541">
        <v>4.3920082267999998</v>
      </c>
      <c r="H2541">
        <v>12.411179191</v>
      </c>
    </row>
    <row r="2542" spans="1:8" x14ac:dyDescent="0.25">
      <c r="A2542" t="s">
        <v>425</v>
      </c>
      <c r="B2542" t="str">
        <f t="shared" si="78"/>
        <v>SYCA</v>
      </c>
      <c r="C2542">
        <v>2004</v>
      </c>
      <c r="D2542" t="str">
        <f t="shared" si="79"/>
        <v>SYCA:2004</v>
      </c>
      <c r="E2542">
        <v>90</v>
      </c>
      <c r="F2542">
        <v>34.466621367999998</v>
      </c>
      <c r="G2542">
        <v>4.7165406733999999</v>
      </c>
      <c r="H2542">
        <v>12.189046619999999</v>
      </c>
    </row>
    <row r="2543" spans="1:8" x14ac:dyDescent="0.25">
      <c r="A2543" t="s">
        <v>425</v>
      </c>
      <c r="B2543" t="str">
        <f t="shared" si="78"/>
        <v>SYCA</v>
      </c>
      <c r="C2543">
        <v>2005</v>
      </c>
      <c r="D2543" t="str">
        <f t="shared" si="79"/>
        <v>SYCA:2005</v>
      </c>
      <c r="E2543">
        <v>90</v>
      </c>
      <c r="F2543">
        <v>34.625712206000003</v>
      </c>
      <c r="G2543">
        <v>4.1202501396000004</v>
      </c>
      <c r="H2543">
        <v>12.294517900000001</v>
      </c>
    </row>
    <row r="2544" spans="1:8" x14ac:dyDescent="0.25">
      <c r="A2544" t="s">
        <v>425</v>
      </c>
      <c r="B2544" t="str">
        <f t="shared" si="78"/>
        <v>SYCA</v>
      </c>
      <c r="C2544">
        <v>2006</v>
      </c>
      <c r="D2544" t="str">
        <f t="shared" si="79"/>
        <v>SYCA:2006</v>
      </c>
      <c r="E2544">
        <v>90</v>
      </c>
      <c r="F2544">
        <v>35.241903671000003</v>
      </c>
      <c r="G2544">
        <v>4.8750790266999999</v>
      </c>
      <c r="H2544">
        <v>12.515737766000001</v>
      </c>
    </row>
    <row r="2545" spans="1:8" x14ac:dyDescent="0.25">
      <c r="A2545" t="s">
        <v>425</v>
      </c>
      <c r="B2545" t="str">
        <f t="shared" si="78"/>
        <v>SYCA</v>
      </c>
      <c r="C2545">
        <v>2007</v>
      </c>
      <c r="D2545" t="str">
        <f t="shared" si="79"/>
        <v>SYCA:2007</v>
      </c>
      <c r="E2545">
        <v>90</v>
      </c>
      <c r="F2545">
        <v>34.030434544999999</v>
      </c>
      <c r="G2545">
        <v>4.3733163719999997</v>
      </c>
      <c r="H2545">
        <v>12.130669053</v>
      </c>
    </row>
    <row r="2546" spans="1:8" x14ac:dyDescent="0.25">
      <c r="A2546" t="s">
        <v>425</v>
      </c>
      <c r="B2546" t="str">
        <f t="shared" si="78"/>
        <v>SYCA</v>
      </c>
      <c r="C2546">
        <v>2008</v>
      </c>
      <c r="D2546" t="str">
        <f t="shared" si="79"/>
        <v>SYCA:2008</v>
      </c>
      <c r="E2546">
        <v>90</v>
      </c>
      <c r="F2546">
        <v>37.366995195000001</v>
      </c>
      <c r="G2546">
        <v>5.3819204689999998</v>
      </c>
      <c r="H2546">
        <v>13.051239665000001</v>
      </c>
    </row>
    <row r="2547" spans="1:8" x14ac:dyDescent="0.25">
      <c r="A2547" t="s">
        <v>425</v>
      </c>
      <c r="B2547" t="str">
        <f t="shared" si="78"/>
        <v>SYCA</v>
      </c>
      <c r="C2547">
        <v>2009</v>
      </c>
      <c r="D2547" t="str">
        <f t="shared" si="79"/>
        <v>SYCA:2009</v>
      </c>
      <c r="E2547">
        <v>90</v>
      </c>
      <c r="F2547">
        <v>31.564322535999999</v>
      </c>
      <c r="G2547">
        <v>4.6152655730000003</v>
      </c>
      <c r="H2547">
        <v>11.396711229999999</v>
      </c>
    </row>
    <row r="2548" spans="1:8" x14ac:dyDescent="0.25">
      <c r="A2548" t="s">
        <v>425</v>
      </c>
      <c r="B2548" t="str">
        <f t="shared" si="78"/>
        <v>SYCA</v>
      </c>
      <c r="C2548">
        <v>2010</v>
      </c>
      <c r="D2548" t="str">
        <f t="shared" si="79"/>
        <v>SYCA:2010</v>
      </c>
      <c r="E2548">
        <v>90</v>
      </c>
      <c r="F2548">
        <v>31.683798204999999</v>
      </c>
      <c r="G2548">
        <v>4.7706835649999997</v>
      </c>
      <c r="H2548">
        <v>11.434616533</v>
      </c>
    </row>
    <row r="2549" spans="1:8" x14ac:dyDescent="0.25">
      <c r="A2549" t="s">
        <v>425</v>
      </c>
      <c r="B2549" t="str">
        <f t="shared" si="78"/>
        <v>SYCA</v>
      </c>
      <c r="C2549">
        <v>2011</v>
      </c>
      <c r="D2549" t="str">
        <f t="shared" si="79"/>
        <v>SYCA:2011</v>
      </c>
      <c r="E2549">
        <v>90</v>
      </c>
      <c r="F2549">
        <v>33.826281586999997</v>
      </c>
      <c r="G2549">
        <v>4.9067318126000004</v>
      </c>
      <c r="H2549">
        <v>11.948938547999999</v>
      </c>
    </row>
    <row r="2550" spans="1:8" x14ac:dyDescent="0.25">
      <c r="A2550" t="s">
        <v>425</v>
      </c>
      <c r="B2550" t="str">
        <f t="shared" si="78"/>
        <v>SYCA</v>
      </c>
      <c r="C2550">
        <v>2012</v>
      </c>
      <c r="D2550" t="str">
        <f t="shared" si="79"/>
        <v>SYCA:2012</v>
      </c>
      <c r="E2550">
        <v>90</v>
      </c>
      <c r="F2550">
        <v>33.747167353999998</v>
      </c>
      <c r="G2550">
        <v>4.2083033423999998</v>
      </c>
      <c r="H2550">
        <v>12.087286939</v>
      </c>
    </row>
    <row r="2551" spans="1:8" x14ac:dyDescent="0.25">
      <c r="A2551" t="s">
        <v>425</v>
      </c>
      <c r="B2551" t="str">
        <f t="shared" si="78"/>
        <v>SYCA</v>
      </c>
      <c r="C2551">
        <v>2013</v>
      </c>
      <c r="D2551" t="str">
        <f t="shared" si="79"/>
        <v>SYCA:2013</v>
      </c>
      <c r="E2551">
        <v>90</v>
      </c>
      <c r="F2551">
        <v>28.878306676000001</v>
      </c>
      <c r="G2551">
        <v>4.3415792689000003</v>
      </c>
      <c r="H2551">
        <v>10.493195894999999</v>
      </c>
    </row>
    <row r="2552" spans="1:8" x14ac:dyDescent="0.25">
      <c r="A2552" t="s">
        <v>425</v>
      </c>
      <c r="B2552" t="str">
        <f t="shared" si="78"/>
        <v>SYCA</v>
      </c>
      <c r="C2552">
        <v>2014</v>
      </c>
      <c r="D2552" t="str">
        <f t="shared" si="79"/>
        <v>SYCA:2014</v>
      </c>
      <c r="E2552">
        <v>90</v>
      </c>
      <c r="F2552">
        <v>31.677564958000001</v>
      </c>
      <c r="G2552">
        <v>4.7858054170999997</v>
      </c>
      <c r="H2552">
        <v>11.390558326000001</v>
      </c>
    </row>
    <row r="2553" spans="1:8" x14ac:dyDescent="0.25">
      <c r="A2553" t="s">
        <v>426</v>
      </c>
      <c r="B2553" t="str">
        <f t="shared" si="78"/>
        <v>TALL</v>
      </c>
      <c r="C2553">
        <v>2003</v>
      </c>
      <c r="D2553" t="str">
        <f t="shared" si="79"/>
        <v>TALL:2003</v>
      </c>
      <c r="E2553">
        <v>90</v>
      </c>
      <c r="F2553">
        <v>128.03547682999999</v>
      </c>
      <c r="G2553">
        <v>8.6031577598000002</v>
      </c>
      <c r="H2553">
        <v>24.760457998</v>
      </c>
    </row>
    <row r="2554" spans="1:8" x14ac:dyDescent="0.25">
      <c r="A2554" t="s">
        <v>426</v>
      </c>
      <c r="B2554" t="str">
        <f t="shared" si="78"/>
        <v>TALL</v>
      </c>
      <c r="C2554">
        <v>2004</v>
      </c>
      <c r="D2554" t="str">
        <f t="shared" si="79"/>
        <v>TALL:2004</v>
      </c>
      <c r="E2554">
        <v>90</v>
      </c>
      <c r="F2554">
        <v>101.51948701000001</v>
      </c>
      <c r="G2554">
        <v>8.1810029102000001</v>
      </c>
      <c r="H2554">
        <v>22.586802236</v>
      </c>
    </row>
    <row r="2555" spans="1:8" x14ac:dyDescent="0.25">
      <c r="A2555" t="s">
        <v>426</v>
      </c>
      <c r="B2555" t="str">
        <f t="shared" si="78"/>
        <v>TALL</v>
      </c>
      <c r="C2555">
        <v>2005</v>
      </c>
      <c r="D2555" t="str">
        <f t="shared" si="79"/>
        <v>TALL:2005</v>
      </c>
      <c r="E2555">
        <v>90</v>
      </c>
      <c r="F2555">
        <v>143.03044233</v>
      </c>
      <c r="G2555">
        <v>8.8745334327999998</v>
      </c>
      <c r="H2555">
        <v>25.964666231999999</v>
      </c>
    </row>
    <row r="2556" spans="1:8" x14ac:dyDescent="0.25">
      <c r="A2556" t="s">
        <v>426</v>
      </c>
      <c r="B2556" t="str">
        <f t="shared" si="78"/>
        <v>TALL</v>
      </c>
      <c r="C2556">
        <v>2006</v>
      </c>
      <c r="D2556" t="str">
        <f t="shared" si="79"/>
        <v>TALL:2006</v>
      </c>
      <c r="E2556">
        <v>90</v>
      </c>
      <c r="F2556">
        <v>98.867328469</v>
      </c>
      <c r="G2556">
        <v>8.7042889884000001</v>
      </c>
      <c r="H2556">
        <v>22.406578388</v>
      </c>
    </row>
    <row r="2557" spans="1:8" x14ac:dyDescent="0.25">
      <c r="A2557" t="s">
        <v>426</v>
      </c>
      <c r="B2557" t="str">
        <f t="shared" si="78"/>
        <v>TALL</v>
      </c>
      <c r="C2557">
        <v>2007</v>
      </c>
      <c r="D2557" t="str">
        <f t="shared" si="79"/>
        <v>TALL:2007</v>
      </c>
      <c r="E2557">
        <v>90</v>
      </c>
      <c r="F2557">
        <v>112.70928908</v>
      </c>
      <c r="G2557">
        <v>9.2547903445999999</v>
      </c>
      <c r="H2557">
        <v>23.758025154999999</v>
      </c>
    </row>
    <row r="2558" spans="1:8" x14ac:dyDescent="0.25">
      <c r="A2558" t="s">
        <v>426</v>
      </c>
      <c r="B2558" t="str">
        <f t="shared" si="78"/>
        <v>TALL</v>
      </c>
      <c r="C2558">
        <v>2008</v>
      </c>
      <c r="D2558" t="str">
        <f t="shared" si="79"/>
        <v>TALL:2008</v>
      </c>
      <c r="E2558">
        <v>90</v>
      </c>
      <c r="F2558">
        <v>93.618382666000002</v>
      </c>
      <c r="G2558">
        <v>8.6910280870999994</v>
      </c>
      <c r="H2558">
        <v>22.027329472000002</v>
      </c>
    </row>
    <row r="2559" spans="1:8" x14ac:dyDescent="0.25">
      <c r="A2559" t="s">
        <v>426</v>
      </c>
      <c r="B2559" t="str">
        <f t="shared" si="78"/>
        <v>TALL</v>
      </c>
      <c r="C2559">
        <v>2009</v>
      </c>
      <c r="D2559" t="str">
        <f t="shared" si="79"/>
        <v>TALL:2009</v>
      </c>
      <c r="E2559">
        <v>90</v>
      </c>
      <c r="F2559">
        <v>90.613569905999995</v>
      </c>
      <c r="G2559">
        <v>8.5165096542000001</v>
      </c>
      <c r="H2559">
        <v>21.427835159000001</v>
      </c>
    </row>
    <row r="2560" spans="1:8" x14ac:dyDescent="0.25">
      <c r="A2560" t="s">
        <v>426</v>
      </c>
      <c r="B2560" t="str">
        <f t="shared" si="78"/>
        <v>TALL</v>
      </c>
      <c r="C2560">
        <v>2010</v>
      </c>
      <c r="D2560" t="str">
        <f t="shared" si="79"/>
        <v>TALL:2010</v>
      </c>
      <c r="E2560">
        <v>90</v>
      </c>
      <c r="F2560">
        <v>97.013240100000004</v>
      </c>
      <c r="G2560">
        <v>8.0687963217000007</v>
      </c>
      <c r="H2560">
        <v>22.187158490000002</v>
      </c>
    </row>
    <row r="2561" spans="1:8" x14ac:dyDescent="0.25">
      <c r="A2561" t="s">
        <v>426</v>
      </c>
      <c r="B2561" t="str">
        <f t="shared" si="78"/>
        <v>TALL</v>
      </c>
      <c r="C2561">
        <v>2011</v>
      </c>
      <c r="D2561" t="str">
        <f t="shared" si="79"/>
        <v>TALL:2011</v>
      </c>
      <c r="E2561">
        <v>90</v>
      </c>
      <c r="F2561">
        <v>99.520797036000005</v>
      </c>
      <c r="G2561">
        <v>8.3385786847999999</v>
      </c>
      <c r="H2561">
        <v>22.204877677999999</v>
      </c>
    </row>
    <row r="2562" spans="1:8" x14ac:dyDescent="0.25">
      <c r="A2562" t="s">
        <v>426</v>
      </c>
      <c r="B2562" t="str">
        <f t="shared" ref="B2562:B2625" si="80">LEFT(A2562,4)</f>
        <v>TALL</v>
      </c>
      <c r="C2562">
        <v>2012</v>
      </c>
      <c r="D2562" t="str">
        <f t="shared" ref="D2562:D2625" si="81">CONCATENATE(B2562,":",C2562)</f>
        <v>TALL:2012</v>
      </c>
      <c r="E2562">
        <v>90</v>
      </c>
      <c r="F2562">
        <v>87.230974635999999</v>
      </c>
      <c r="G2562">
        <v>9.0053304401999998</v>
      </c>
      <c r="H2562">
        <v>20.728552096000001</v>
      </c>
    </row>
    <row r="2563" spans="1:8" x14ac:dyDescent="0.25">
      <c r="A2563" t="s">
        <v>426</v>
      </c>
      <c r="B2563" t="str">
        <f t="shared" si="80"/>
        <v>TALL</v>
      </c>
      <c r="C2563">
        <v>2013</v>
      </c>
      <c r="D2563" t="str">
        <f t="shared" si="81"/>
        <v>TALL:2013</v>
      </c>
      <c r="E2563">
        <v>90</v>
      </c>
      <c r="F2563">
        <v>83.288787123000006</v>
      </c>
      <c r="G2563">
        <v>8.3954481390000009</v>
      </c>
      <c r="H2563">
        <v>20.678719554000001</v>
      </c>
    </row>
    <row r="2564" spans="1:8" x14ac:dyDescent="0.25">
      <c r="A2564" t="s">
        <v>426</v>
      </c>
      <c r="B2564" t="str">
        <f t="shared" si="80"/>
        <v>TALL</v>
      </c>
      <c r="C2564">
        <v>2014</v>
      </c>
      <c r="D2564" t="str">
        <f t="shared" si="81"/>
        <v>TALL:2014</v>
      </c>
      <c r="E2564">
        <v>90</v>
      </c>
      <c r="F2564">
        <v>80.932634226999994</v>
      </c>
      <c r="G2564">
        <v>8.3411669270999997</v>
      </c>
      <c r="H2564">
        <v>20.312806823999999</v>
      </c>
    </row>
    <row r="2565" spans="1:8" x14ac:dyDescent="0.25">
      <c r="A2565" t="s">
        <v>426</v>
      </c>
      <c r="B2565" t="str">
        <f t="shared" si="80"/>
        <v>TALL</v>
      </c>
      <c r="C2565">
        <v>2015</v>
      </c>
      <c r="D2565" t="str">
        <f t="shared" si="81"/>
        <v>TALL:2015</v>
      </c>
      <c r="E2565">
        <v>90</v>
      </c>
      <c r="F2565">
        <v>63.712277168</v>
      </c>
      <c r="G2565">
        <v>8.7639354114000003</v>
      </c>
      <c r="H2565">
        <v>18.024595440999999</v>
      </c>
    </row>
    <row r="2566" spans="1:8" x14ac:dyDescent="0.25">
      <c r="A2566" t="s">
        <v>426</v>
      </c>
      <c r="B2566" t="str">
        <f t="shared" si="80"/>
        <v>TALL</v>
      </c>
      <c r="C2566">
        <v>2016</v>
      </c>
      <c r="D2566" t="str">
        <f t="shared" si="81"/>
        <v>TALL:2016</v>
      </c>
      <c r="E2566">
        <v>90</v>
      </c>
      <c r="F2566">
        <v>59.498300755000002</v>
      </c>
      <c r="G2566">
        <v>8.0129129371999994</v>
      </c>
      <c r="H2566">
        <v>17.330760387000002</v>
      </c>
    </row>
    <row r="2567" spans="1:8" x14ac:dyDescent="0.25">
      <c r="A2567" t="s">
        <v>426</v>
      </c>
      <c r="B2567" t="str">
        <f t="shared" si="80"/>
        <v>TALL</v>
      </c>
      <c r="C2567">
        <v>2017</v>
      </c>
      <c r="D2567" t="str">
        <f t="shared" si="81"/>
        <v>TALL:2017</v>
      </c>
      <c r="E2567">
        <v>90</v>
      </c>
      <c r="F2567">
        <v>65.162083945000006</v>
      </c>
      <c r="G2567">
        <v>8.7397993488000001</v>
      </c>
      <c r="H2567">
        <v>18.368920357</v>
      </c>
    </row>
    <row r="2568" spans="1:8" x14ac:dyDescent="0.25">
      <c r="A2568" t="s">
        <v>427</v>
      </c>
      <c r="B2568" t="str">
        <f t="shared" si="80"/>
        <v>THBA</v>
      </c>
      <c r="C2568">
        <v>2004</v>
      </c>
      <c r="D2568" t="str">
        <f t="shared" si="81"/>
        <v>THBA:2004</v>
      </c>
      <c r="E2568">
        <v>90</v>
      </c>
      <c r="F2568">
        <v>36.639181524999998</v>
      </c>
      <c r="G2568">
        <v>5.5687622570000004</v>
      </c>
      <c r="H2568">
        <v>12.666721979</v>
      </c>
    </row>
    <row r="2569" spans="1:8" x14ac:dyDescent="0.25">
      <c r="A2569" t="s">
        <v>427</v>
      </c>
      <c r="B2569" t="str">
        <f t="shared" si="80"/>
        <v>THBA</v>
      </c>
      <c r="C2569">
        <v>2005</v>
      </c>
      <c r="D2569" t="str">
        <f t="shared" si="81"/>
        <v>THBA:2005</v>
      </c>
      <c r="E2569">
        <v>90</v>
      </c>
      <c r="F2569">
        <v>38.983578661999999</v>
      </c>
      <c r="G2569">
        <v>5.6001984705999996</v>
      </c>
      <c r="H2569">
        <v>13.317780094</v>
      </c>
    </row>
    <row r="2570" spans="1:8" x14ac:dyDescent="0.25">
      <c r="A2570" t="s">
        <v>427</v>
      </c>
      <c r="B2570" t="str">
        <f t="shared" si="80"/>
        <v>THBA</v>
      </c>
      <c r="C2570">
        <v>2012</v>
      </c>
      <c r="D2570" t="str">
        <f t="shared" si="81"/>
        <v>THBA:2012</v>
      </c>
      <c r="E2570">
        <v>90</v>
      </c>
      <c r="F2570">
        <v>35.047984221</v>
      </c>
      <c r="G2570">
        <v>5.5763534356999997</v>
      </c>
      <c r="H2570">
        <v>12.305957249</v>
      </c>
    </row>
    <row r="2571" spans="1:8" x14ac:dyDescent="0.25">
      <c r="A2571" t="s">
        <v>427</v>
      </c>
      <c r="B2571" t="str">
        <f t="shared" si="80"/>
        <v>THBA</v>
      </c>
      <c r="C2571">
        <v>2013</v>
      </c>
      <c r="D2571" t="str">
        <f t="shared" si="81"/>
        <v>THBA:2013</v>
      </c>
      <c r="E2571">
        <v>90</v>
      </c>
      <c r="F2571">
        <v>31.099591794999998</v>
      </c>
      <c r="G2571">
        <v>5.3686809670000004</v>
      </c>
      <c r="H2571">
        <v>11.225183228000001</v>
      </c>
    </row>
    <row r="2572" spans="1:8" x14ac:dyDescent="0.25">
      <c r="A2572" t="s">
        <v>427</v>
      </c>
      <c r="B2572" t="str">
        <f t="shared" si="80"/>
        <v>THBA</v>
      </c>
      <c r="C2572">
        <v>2014</v>
      </c>
      <c r="D2572" t="str">
        <f t="shared" si="81"/>
        <v>THBA:2014</v>
      </c>
      <c r="E2572">
        <v>90</v>
      </c>
      <c r="F2572">
        <v>31.327779751000001</v>
      </c>
      <c r="G2572">
        <v>5.3216509041000002</v>
      </c>
      <c r="H2572">
        <v>11.264152028</v>
      </c>
    </row>
    <row r="2573" spans="1:8" x14ac:dyDescent="0.25">
      <c r="A2573" t="s">
        <v>427</v>
      </c>
      <c r="B2573" t="str">
        <f t="shared" si="80"/>
        <v>THBA</v>
      </c>
      <c r="C2573">
        <v>2015</v>
      </c>
      <c r="D2573" t="str">
        <f t="shared" si="81"/>
        <v>THBA:2015</v>
      </c>
      <c r="E2573">
        <v>90</v>
      </c>
      <c r="F2573">
        <v>30.107730801999999</v>
      </c>
      <c r="G2573">
        <v>5.4178819266999998</v>
      </c>
      <c r="H2573">
        <v>10.870530025000001</v>
      </c>
    </row>
    <row r="2574" spans="1:8" x14ac:dyDescent="0.25">
      <c r="A2574" t="s">
        <v>427</v>
      </c>
      <c r="B2574" t="str">
        <f t="shared" si="80"/>
        <v>THBA</v>
      </c>
      <c r="C2574">
        <v>2016</v>
      </c>
      <c r="D2574" t="str">
        <f t="shared" si="81"/>
        <v>THBA:2016</v>
      </c>
      <c r="E2574">
        <v>90</v>
      </c>
      <c r="F2574">
        <v>28.816487228</v>
      </c>
      <c r="G2574">
        <v>5.7226176845000003</v>
      </c>
      <c r="H2574">
        <v>10.355456784999999</v>
      </c>
    </row>
    <row r="2575" spans="1:8" x14ac:dyDescent="0.25">
      <c r="A2575" t="s">
        <v>427</v>
      </c>
      <c r="B2575" t="str">
        <f t="shared" si="80"/>
        <v>THBA</v>
      </c>
      <c r="C2575">
        <v>2017</v>
      </c>
      <c r="D2575" t="str">
        <f t="shared" si="81"/>
        <v>THBA:2017</v>
      </c>
      <c r="E2575">
        <v>90</v>
      </c>
      <c r="F2575">
        <v>30.011740539000002</v>
      </c>
      <c r="G2575">
        <v>5.3384897471999997</v>
      </c>
      <c r="H2575">
        <v>10.826645945999999</v>
      </c>
    </row>
    <row r="2576" spans="1:8" x14ac:dyDescent="0.25">
      <c r="A2576" t="s">
        <v>152</v>
      </c>
      <c r="B2576" t="str">
        <f t="shared" si="80"/>
        <v>THRO</v>
      </c>
      <c r="C2576">
        <v>2000</v>
      </c>
      <c r="D2576" t="str">
        <f t="shared" si="81"/>
        <v>THRO:2000</v>
      </c>
      <c r="E2576">
        <v>90</v>
      </c>
      <c r="F2576">
        <v>52.708553578</v>
      </c>
      <c r="G2576">
        <v>5.7691979823999997</v>
      </c>
      <c r="H2576">
        <v>16.384079562</v>
      </c>
    </row>
    <row r="2577" spans="1:8" x14ac:dyDescent="0.25">
      <c r="A2577" t="s">
        <v>152</v>
      </c>
      <c r="B2577" t="str">
        <f t="shared" si="80"/>
        <v>THRO</v>
      </c>
      <c r="C2577">
        <v>2001</v>
      </c>
      <c r="D2577" t="str">
        <f t="shared" si="81"/>
        <v>THRO:2001</v>
      </c>
      <c r="E2577">
        <v>90</v>
      </c>
      <c r="F2577">
        <v>58.100724006999997</v>
      </c>
      <c r="G2577">
        <v>5.8870256231000004</v>
      </c>
      <c r="H2577">
        <v>17.130813984</v>
      </c>
    </row>
    <row r="2578" spans="1:8" x14ac:dyDescent="0.25">
      <c r="A2578" t="s">
        <v>152</v>
      </c>
      <c r="B2578" t="str">
        <f t="shared" si="80"/>
        <v>THRO</v>
      </c>
      <c r="C2578">
        <v>2002</v>
      </c>
      <c r="D2578" t="str">
        <f t="shared" si="81"/>
        <v>THRO:2002</v>
      </c>
      <c r="E2578">
        <v>90</v>
      </c>
      <c r="F2578">
        <v>52.916343826999999</v>
      </c>
      <c r="G2578">
        <v>5.8774008769000003</v>
      </c>
      <c r="H2578">
        <v>16.121991414</v>
      </c>
    </row>
    <row r="2579" spans="1:8" x14ac:dyDescent="0.25">
      <c r="A2579" t="s">
        <v>152</v>
      </c>
      <c r="B2579" t="str">
        <f t="shared" si="80"/>
        <v>THRO</v>
      </c>
      <c r="C2579">
        <v>2003</v>
      </c>
      <c r="D2579" t="str">
        <f t="shared" si="81"/>
        <v>THRO:2003</v>
      </c>
      <c r="E2579">
        <v>90</v>
      </c>
      <c r="F2579">
        <v>51.157135848000003</v>
      </c>
      <c r="G2579">
        <v>5.6677799109000002</v>
      </c>
      <c r="H2579">
        <v>16.004818622999998</v>
      </c>
    </row>
    <row r="2580" spans="1:8" x14ac:dyDescent="0.25">
      <c r="A2580" t="s">
        <v>152</v>
      </c>
      <c r="B2580" t="str">
        <f t="shared" si="80"/>
        <v>THRO</v>
      </c>
      <c r="C2580">
        <v>2004</v>
      </c>
      <c r="D2580" t="str">
        <f t="shared" si="81"/>
        <v>THRO:2004</v>
      </c>
      <c r="E2580">
        <v>90</v>
      </c>
      <c r="F2580">
        <v>52.204816690999998</v>
      </c>
      <c r="G2580">
        <v>6.0224898720000004</v>
      </c>
      <c r="H2580">
        <v>16.132244231000001</v>
      </c>
    </row>
    <row r="2581" spans="1:8" x14ac:dyDescent="0.25">
      <c r="A2581" t="s">
        <v>152</v>
      </c>
      <c r="B2581" t="str">
        <f t="shared" si="80"/>
        <v>THRO</v>
      </c>
      <c r="C2581">
        <v>2005</v>
      </c>
      <c r="D2581" t="str">
        <f t="shared" si="81"/>
        <v>THRO:2005</v>
      </c>
      <c r="E2581">
        <v>90</v>
      </c>
      <c r="F2581">
        <v>55.026665757000004</v>
      </c>
      <c r="G2581">
        <v>6.1298903501000002</v>
      </c>
      <c r="H2581">
        <v>16.550819596</v>
      </c>
    </row>
    <row r="2582" spans="1:8" x14ac:dyDescent="0.25">
      <c r="A2582" t="s">
        <v>152</v>
      </c>
      <c r="B2582" t="str">
        <f t="shared" si="80"/>
        <v>THRO</v>
      </c>
      <c r="C2582">
        <v>2006</v>
      </c>
      <c r="D2582" t="str">
        <f t="shared" si="81"/>
        <v>THRO:2006</v>
      </c>
      <c r="E2582">
        <v>90</v>
      </c>
      <c r="F2582">
        <v>50.271553937999997</v>
      </c>
      <c r="G2582">
        <v>5.8153332186000002</v>
      </c>
      <c r="H2582">
        <v>15.727613994</v>
      </c>
    </row>
    <row r="2583" spans="1:8" x14ac:dyDescent="0.25">
      <c r="A2583" t="s">
        <v>152</v>
      </c>
      <c r="B2583" t="str">
        <f t="shared" si="80"/>
        <v>THRO</v>
      </c>
      <c r="C2583">
        <v>2008</v>
      </c>
      <c r="D2583" t="str">
        <f t="shared" si="81"/>
        <v>THRO:2008</v>
      </c>
      <c r="E2583">
        <v>90</v>
      </c>
      <c r="F2583">
        <v>51.869976329000004</v>
      </c>
      <c r="G2583">
        <v>6.1435370173999999</v>
      </c>
      <c r="H2583">
        <v>16.207764975</v>
      </c>
    </row>
    <row r="2584" spans="1:8" x14ac:dyDescent="0.25">
      <c r="A2584" t="s">
        <v>152</v>
      </c>
      <c r="B2584" t="str">
        <f t="shared" si="80"/>
        <v>THRO</v>
      </c>
      <c r="C2584">
        <v>2009</v>
      </c>
      <c r="D2584" t="str">
        <f t="shared" si="81"/>
        <v>THRO:2009</v>
      </c>
      <c r="E2584">
        <v>90</v>
      </c>
      <c r="F2584">
        <v>53.673126566999997</v>
      </c>
      <c r="G2584">
        <v>6.1189979317000001</v>
      </c>
      <c r="H2584">
        <v>16.296874053</v>
      </c>
    </row>
    <row r="2585" spans="1:8" x14ac:dyDescent="0.25">
      <c r="A2585" t="s">
        <v>152</v>
      </c>
      <c r="B2585" t="str">
        <f t="shared" si="80"/>
        <v>THRO</v>
      </c>
      <c r="C2585">
        <v>2010</v>
      </c>
      <c r="D2585" t="str">
        <f t="shared" si="81"/>
        <v>THRO:2010</v>
      </c>
      <c r="E2585">
        <v>90</v>
      </c>
      <c r="F2585">
        <v>63.187792170000002</v>
      </c>
      <c r="G2585">
        <v>6.0082382864000001</v>
      </c>
      <c r="H2585">
        <v>17.979832413</v>
      </c>
    </row>
    <row r="2586" spans="1:8" x14ac:dyDescent="0.25">
      <c r="A2586" t="s">
        <v>152</v>
      </c>
      <c r="B2586" t="str">
        <f t="shared" si="80"/>
        <v>THRO</v>
      </c>
      <c r="C2586">
        <v>2011</v>
      </c>
      <c r="D2586" t="str">
        <f t="shared" si="81"/>
        <v>THRO:2011</v>
      </c>
      <c r="E2586">
        <v>90</v>
      </c>
      <c r="F2586">
        <v>47.886736913</v>
      </c>
      <c r="G2586">
        <v>6.0368670371000004</v>
      </c>
      <c r="H2586">
        <v>15.277064082000001</v>
      </c>
    </row>
    <row r="2587" spans="1:8" x14ac:dyDescent="0.25">
      <c r="A2587" t="s">
        <v>152</v>
      </c>
      <c r="B2587" t="str">
        <f t="shared" si="80"/>
        <v>THRO</v>
      </c>
      <c r="C2587">
        <v>2012</v>
      </c>
      <c r="D2587" t="str">
        <f t="shared" si="81"/>
        <v>THRO:2012</v>
      </c>
      <c r="E2587">
        <v>90</v>
      </c>
      <c r="F2587">
        <v>42.558220763999998</v>
      </c>
      <c r="G2587">
        <v>5.8668777265000003</v>
      </c>
      <c r="H2587">
        <v>14.167863711000001</v>
      </c>
    </row>
    <row r="2588" spans="1:8" x14ac:dyDescent="0.25">
      <c r="A2588" t="s">
        <v>152</v>
      </c>
      <c r="B2588" t="str">
        <f t="shared" si="80"/>
        <v>THRO</v>
      </c>
      <c r="C2588">
        <v>2013</v>
      </c>
      <c r="D2588" t="str">
        <f t="shared" si="81"/>
        <v>THRO:2013</v>
      </c>
      <c r="E2588">
        <v>90</v>
      </c>
      <c r="F2588">
        <v>46.357571338</v>
      </c>
      <c r="G2588">
        <v>5.4189797500000001</v>
      </c>
      <c r="H2588">
        <v>14.820302651</v>
      </c>
    </row>
    <row r="2589" spans="1:8" x14ac:dyDescent="0.25">
      <c r="A2589" t="s">
        <v>152</v>
      </c>
      <c r="B2589" t="str">
        <f t="shared" si="80"/>
        <v>THRO</v>
      </c>
      <c r="C2589">
        <v>2014</v>
      </c>
      <c r="D2589" t="str">
        <f t="shared" si="81"/>
        <v>THRO:2014</v>
      </c>
      <c r="E2589">
        <v>90</v>
      </c>
      <c r="F2589">
        <v>38.933327691999999</v>
      </c>
      <c r="G2589">
        <v>5.5068990786000001</v>
      </c>
      <c r="H2589">
        <v>13.470135371</v>
      </c>
    </row>
    <row r="2590" spans="1:8" x14ac:dyDescent="0.25">
      <c r="A2590" t="s">
        <v>152</v>
      </c>
      <c r="B2590" t="str">
        <f t="shared" si="80"/>
        <v>THRO</v>
      </c>
      <c r="C2590">
        <v>2015</v>
      </c>
      <c r="D2590" t="str">
        <f t="shared" si="81"/>
        <v>THRO:2015</v>
      </c>
      <c r="E2590">
        <v>90</v>
      </c>
      <c r="F2590">
        <v>38.648976752000003</v>
      </c>
      <c r="G2590">
        <v>5.5606034386000003</v>
      </c>
      <c r="H2590">
        <v>13.261198448</v>
      </c>
    </row>
    <row r="2591" spans="1:8" x14ac:dyDescent="0.25">
      <c r="A2591" t="s">
        <v>152</v>
      </c>
      <c r="B2591" t="str">
        <f t="shared" si="80"/>
        <v>THRO</v>
      </c>
      <c r="C2591">
        <v>2016</v>
      </c>
      <c r="D2591" t="str">
        <f t="shared" si="81"/>
        <v>THRO:2016</v>
      </c>
      <c r="E2591">
        <v>90</v>
      </c>
      <c r="F2591">
        <v>36.572288065000002</v>
      </c>
      <c r="G2591">
        <v>5.9370842315000001</v>
      </c>
      <c r="H2591">
        <v>12.766515001</v>
      </c>
    </row>
    <row r="2592" spans="1:8" x14ac:dyDescent="0.25">
      <c r="A2592" t="s">
        <v>152</v>
      </c>
      <c r="B2592" t="str">
        <f t="shared" si="80"/>
        <v>THRO</v>
      </c>
      <c r="C2592">
        <v>2017</v>
      </c>
      <c r="D2592" t="str">
        <f t="shared" si="81"/>
        <v>THRO:2017</v>
      </c>
      <c r="E2592">
        <v>90</v>
      </c>
      <c r="F2592">
        <v>41.992190872000002</v>
      </c>
      <c r="G2592">
        <v>5.6429292126000004</v>
      </c>
      <c r="H2592">
        <v>13.973688198</v>
      </c>
    </row>
    <row r="2593" spans="1:8" x14ac:dyDescent="0.25">
      <c r="A2593" t="s">
        <v>428</v>
      </c>
      <c r="B2593" t="str">
        <f t="shared" si="80"/>
        <v>THSI</v>
      </c>
      <c r="C2593">
        <v>1995</v>
      </c>
      <c r="D2593" t="str">
        <f t="shared" si="81"/>
        <v>THSI:1995</v>
      </c>
      <c r="E2593">
        <v>90</v>
      </c>
      <c r="F2593">
        <v>41.151017601</v>
      </c>
      <c r="G2593">
        <v>7.3718717574000001</v>
      </c>
      <c r="H2593">
        <v>13.918107395</v>
      </c>
    </row>
    <row r="2594" spans="1:8" x14ac:dyDescent="0.25">
      <c r="A2594" t="s">
        <v>428</v>
      </c>
      <c r="B2594" t="str">
        <f t="shared" si="80"/>
        <v>THSI</v>
      </c>
      <c r="C2594">
        <v>1996</v>
      </c>
      <c r="D2594" t="str">
        <f t="shared" si="81"/>
        <v>THSI:1996</v>
      </c>
      <c r="E2594">
        <v>90</v>
      </c>
      <c r="F2594">
        <v>40.902084844999997</v>
      </c>
      <c r="G2594">
        <v>7.1994849984</v>
      </c>
      <c r="H2594">
        <v>13.859703246</v>
      </c>
    </row>
    <row r="2595" spans="1:8" x14ac:dyDescent="0.25">
      <c r="A2595" t="s">
        <v>428</v>
      </c>
      <c r="B2595" t="str">
        <f t="shared" si="80"/>
        <v>THSI</v>
      </c>
      <c r="C2595">
        <v>1997</v>
      </c>
      <c r="D2595" t="str">
        <f t="shared" si="81"/>
        <v>THSI:1997</v>
      </c>
      <c r="E2595">
        <v>90</v>
      </c>
      <c r="F2595">
        <v>37.331415421000003</v>
      </c>
      <c r="G2595">
        <v>6.4194936587000004</v>
      </c>
      <c r="H2595">
        <v>13.01900783</v>
      </c>
    </row>
    <row r="2596" spans="1:8" x14ac:dyDescent="0.25">
      <c r="A2596" t="s">
        <v>428</v>
      </c>
      <c r="B2596" t="str">
        <f t="shared" si="80"/>
        <v>THSI</v>
      </c>
      <c r="C2596">
        <v>1998</v>
      </c>
      <c r="D2596" t="str">
        <f t="shared" si="81"/>
        <v>THSI:1998</v>
      </c>
      <c r="E2596">
        <v>90</v>
      </c>
      <c r="F2596">
        <v>44.228306658999998</v>
      </c>
      <c r="G2596">
        <v>7.1192635021999999</v>
      </c>
      <c r="H2596">
        <v>14.48938317</v>
      </c>
    </row>
    <row r="2597" spans="1:8" x14ac:dyDescent="0.25">
      <c r="A2597" t="s">
        <v>428</v>
      </c>
      <c r="B2597" t="str">
        <f t="shared" si="80"/>
        <v>THSI</v>
      </c>
      <c r="C2597">
        <v>1999</v>
      </c>
      <c r="D2597" t="str">
        <f t="shared" si="81"/>
        <v>THSI:1999</v>
      </c>
      <c r="E2597">
        <v>90</v>
      </c>
      <c r="F2597">
        <v>39.901693127000001</v>
      </c>
      <c r="G2597">
        <v>7.1160214217000002</v>
      </c>
      <c r="H2597">
        <v>13.632845467999999</v>
      </c>
    </row>
    <row r="2598" spans="1:8" x14ac:dyDescent="0.25">
      <c r="A2598" t="s">
        <v>428</v>
      </c>
      <c r="B2598" t="str">
        <f t="shared" si="80"/>
        <v>THSI</v>
      </c>
      <c r="C2598">
        <v>2000</v>
      </c>
      <c r="D2598" t="str">
        <f t="shared" si="81"/>
        <v>THSI:2000</v>
      </c>
      <c r="E2598">
        <v>90</v>
      </c>
      <c r="F2598">
        <v>38.767250517999997</v>
      </c>
      <c r="G2598">
        <v>6.8329377965999996</v>
      </c>
      <c r="H2598">
        <v>13.33866186</v>
      </c>
    </row>
    <row r="2599" spans="1:8" x14ac:dyDescent="0.25">
      <c r="A2599" t="s">
        <v>428</v>
      </c>
      <c r="B2599" t="str">
        <f t="shared" si="80"/>
        <v>THSI</v>
      </c>
      <c r="C2599">
        <v>2001</v>
      </c>
      <c r="D2599" t="str">
        <f t="shared" si="81"/>
        <v>THSI:2001</v>
      </c>
      <c r="E2599">
        <v>90</v>
      </c>
      <c r="F2599">
        <v>36.769356307999999</v>
      </c>
      <c r="G2599">
        <v>6.8484974701999999</v>
      </c>
      <c r="H2599">
        <v>12.793755789</v>
      </c>
    </row>
    <row r="2600" spans="1:8" x14ac:dyDescent="0.25">
      <c r="A2600" t="s">
        <v>428</v>
      </c>
      <c r="B2600" t="str">
        <f t="shared" si="80"/>
        <v>THSI</v>
      </c>
      <c r="C2600">
        <v>2002</v>
      </c>
      <c r="D2600" t="str">
        <f t="shared" si="81"/>
        <v>THSI:2002</v>
      </c>
      <c r="E2600">
        <v>90</v>
      </c>
      <c r="F2600">
        <v>35.926592556000003</v>
      </c>
      <c r="G2600">
        <v>6.9140251983000001</v>
      </c>
      <c r="H2600">
        <v>12.666335084</v>
      </c>
    </row>
    <row r="2601" spans="1:8" x14ac:dyDescent="0.25">
      <c r="A2601" t="s">
        <v>428</v>
      </c>
      <c r="B2601" t="str">
        <f t="shared" si="80"/>
        <v>THSI</v>
      </c>
      <c r="C2601">
        <v>2003</v>
      </c>
      <c r="D2601" t="str">
        <f t="shared" si="81"/>
        <v>THSI:2003</v>
      </c>
      <c r="E2601">
        <v>90</v>
      </c>
      <c r="F2601">
        <v>36.957989089000002</v>
      </c>
      <c r="G2601">
        <v>7.2283022246000002</v>
      </c>
      <c r="H2601">
        <v>12.895177485</v>
      </c>
    </row>
    <row r="2602" spans="1:8" x14ac:dyDescent="0.25">
      <c r="A2602" t="s">
        <v>428</v>
      </c>
      <c r="B2602" t="str">
        <f t="shared" si="80"/>
        <v>THSI</v>
      </c>
      <c r="C2602">
        <v>2004</v>
      </c>
      <c r="D2602" t="str">
        <f t="shared" si="81"/>
        <v>THSI:2004</v>
      </c>
      <c r="E2602">
        <v>90</v>
      </c>
      <c r="F2602">
        <v>34.709794205999998</v>
      </c>
      <c r="G2602">
        <v>7.0582695410999996</v>
      </c>
      <c r="H2602">
        <v>12.282080778999999</v>
      </c>
    </row>
    <row r="2603" spans="1:8" x14ac:dyDescent="0.25">
      <c r="A2603" t="s">
        <v>428</v>
      </c>
      <c r="B2603" t="str">
        <f t="shared" si="80"/>
        <v>THSI</v>
      </c>
      <c r="C2603">
        <v>2005</v>
      </c>
      <c r="D2603" t="str">
        <f t="shared" si="81"/>
        <v>THSI:2005</v>
      </c>
      <c r="E2603">
        <v>90</v>
      </c>
      <c r="F2603">
        <v>32.874298504999999</v>
      </c>
      <c r="G2603">
        <v>6.5453948839000002</v>
      </c>
      <c r="H2603">
        <v>11.779156816</v>
      </c>
    </row>
    <row r="2604" spans="1:8" x14ac:dyDescent="0.25">
      <c r="A2604" t="s">
        <v>428</v>
      </c>
      <c r="B2604" t="str">
        <f t="shared" si="80"/>
        <v>THSI</v>
      </c>
      <c r="C2604">
        <v>2006</v>
      </c>
      <c r="D2604" t="str">
        <f t="shared" si="81"/>
        <v>THSI:2006</v>
      </c>
      <c r="E2604">
        <v>90</v>
      </c>
      <c r="F2604">
        <v>37.957654599000001</v>
      </c>
      <c r="G2604">
        <v>7.4978948085999999</v>
      </c>
      <c r="H2604">
        <v>13.054634476</v>
      </c>
    </row>
    <row r="2605" spans="1:8" x14ac:dyDescent="0.25">
      <c r="A2605" t="s">
        <v>428</v>
      </c>
      <c r="B2605" t="str">
        <f t="shared" si="80"/>
        <v>THSI</v>
      </c>
      <c r="C2605">
        <v>2007</v>
      </c>
      <c r="D2605" t="str">
        <f t="shared" si="81"/>
        <v>THSI:2007</v>
      </c>
      <c r="E2605">
        <v>90</v>
      </c>
      <c r="F2605">
        <v>36.274341714000002</v>
      </c>
      <c r="G2605">
        <v>7.5308418165999997</v>
      </c>
      <c r="H2605">
        <v>12.688849448999999</v>
      </c>
    </row>
    <row r="2606" spans="1:8" x14ac:dyDescent="0.25">
      <c r="A2606" t="s">
        <v>428</v>
      </c>
      <c r="B2606" t="str">
        <f t="shared" si="80"/>
        <v>THSI</v>
      </c>
      <c r="C2606">
        <v>2008</v>
      </c>
      <c r="D2606" t="str">
        <f t="shared" si="81"/>
        <v>THSI:2008</v>
      </c>
      <c r="E2606">
        <v>90</v>
      </c>
      <c r="F2606">
        <v>34.904104869999998</v>
      </c>
      <c r="G2606">
        <v>6.7507962813000004</v>
      </c>
      <c r="H2606">
        <v>12.321208881</v>
      </c>
    </row>
    <row r="2607" spans="1:8" x14ac:dyDescent="0.25">
      <c r="A2607" t="s">
        <v>428</v>
      </c>
      <c r="B2607" t="str">
        <f t="shared" si="80"/>
        <v>THSI</v>
      </c>
      <c r="C2607">
        <v>2009</v>
      </c>
      <c r="D2607" t="str">
        <f t="shared" si="81"/>
        <v>THSI:2009</v>
      </c>
      <c r="E2607">
        <v>90</v>
      </c>
      <c r="F2607">
        <v>34.594498608000002</v>
      </c>
      <c r="G2607">
        <v>6.9573755074000001</v>
      </c>
      <c r="H2607">
        <v>12.234444205999999</v>
      </c>
    </row>
    <row r="2608" spans="1:8" x14ac:dyDescent="0.25">
      <c r="A2608" t="s">
        <v>428</v>
      </c>
      <c r="B2608" t="str">
        <f t="shared" si="80"/>
        <v>THSI</v>
      </c>
      <c r="C2608">
        <v>2010</v>
      </c>
      <c r="D2608" t="str">
        <f t="shared" si="81"/>
        <v>THSI:2010</v>
      </c>
      <c r="E2608">
        <v>90</v>
      </c>
      <c r="F2608">
        <v>33.246729324999997</v>
      </c>
      <c r="G2608">
        <v>7.4586696986999996</v>
      </c>
      <c r="H2608">
        <v>11.756325438999999</v>
      </c>
    </row>
    <row r="2609" spans="1:8" x14ac:dyDescent="0.25">
      <c r="A2609" t="s">
        <v>428</v>
      </c>
      <c r="B2609" t="str">
        <f t="shared" si="80"/>
        <v>THSI</v>
      </c>
      <c r="C2609">
        <v>2011</v>
      </c>
      <c r="D2609" t="str">
        <f t="shared" si="81"/>
        <v>THSI:2011</v>
      </c>
      <c r="E2609">
        <v>90</v>
      </c>
      <c r="F2609">
        <v>30.101056199999999</v>
      </c>
      <c r="G2609">
        <v>6.4394181016000003</v>
      </c>
      <c r="H2609">
        <v>10.906990944</v>
      </c>
    </row>
    <row r="2610" spans="1:8" x14ac:dyDescent="0.25">
      <c r="A2610" t="s">
        <v>428</v>
      </c>
      <c r="B2610" t="str">
        <f t="shared" si="80"/>
        <v>THSI</v>
      </c>
      <c r="C2610">
        <v>2012</v>
      </c>
      <c r="D2610" t="str">
        <f t="shared" si="81"/>
        <v>THSI:2012</v>
      </c>
      <c r="E2610">
        <v>90</v>
      </c>
      <c r="F2610">
        <v>33.515462986000003</v>
      </c>
      <c r="G2610">
        <v>6.9443946353000001</v>
      </c>
      <c r="H2610">
        <v>11.677860839999999</v>
      </c>
    </row>
    <row r="2611" spans="1:8" x14ac:dyDescent="0.25">
      <c r="A2611" t="s">
        <v>428</v>
      </c>
      <c r="B2611" t="str">
        <f t="shared" si="80"/>
        <v>THSI</v>
      </c>
      <c r="C2611">
        <v>2013</v>
      </c>
      <c r="D2611" t="str">
        <f t="shared" si="81"/>
        <v>THSI:2013</v>
      </c>
      <c r="E2611">
        <v>90</v>
      </c>
      <c r="F2611">
        <v>29.748856043</v>
      </c>
      <c r="G2611">
        <v>7.1586314231000001</v>
      </c>
      <c r="H2611">
        <v>10.650359552999999</v>
      </c>
    </row>
    <row r="2612" spans="1:8" x14ac:dyDescent="0.25">
      <c r="A2612" t="s">
        <v>428</v>
      </c>
      <c r="B2612" t="str">
        <f t="shared" si="80"/>
        <v>THSI</v>
      </c>
      <c r="C2612">
        <v>2014</v>
      </c>
      <c r="D2612" t="str">
        <f t="shared" si="81"/>
        <v>THSI:2014</v>
      </c>
      <c r="E2612">
        <v>90</v>
      </c>
      <c r="F2612">
        <v>33.780248319999998</v>
      </c>
      <c r="G2612">
        <v>7.5447017499999998</v>
      </c>
      <c r="H2612">
        <v>12.030821217</v>
      </c>
    </row>
    <row r="2613" spans="1:8" x14ac:dyDescent="0.25">
      <c r="A2613" t="s">
        <v>428</v>
      </c>
      <c r="B2613" t="str">
        <f t="shared" si="80"/>
        <v>THSI</v>
      </c>
      <c r="C2613">
        <v>2015</v>
      </c>
      <c r="D2613" t="str">
        <f t="shared" si="81"/>
        <v>THSI:2015</v>
      </c>
      <c r="E2613">
        <v>90</v>
      </c>
      <c r="F2613">
        <v>34.560004927000001</v>
      </c>
      <c r="G2613">
        <v>6.9868509987999996</v>
      </c>
      <c r="H2613">
        <v>12.173558269000001</v>
      </c>
    </row>
    <row r="2614" spans="1:8" x14ac:dyDescent="0.25">
      <c r="A2614" t="s">
        <v>428</v>
      </c>
      <c r="B2614" t="str">
        <f t="shared" si="80"/>
        <v>THSI</v>
      </c>
      <c r="C2614">
        <v>2016</v>
      </c>
      <c r="D2614" t="str">
        <f t="shared" si="81"/>
        <v>THSI:2016</v>
      </c>
      <c r="E2614">
        <v>90</v>
      </c>
      <c r="F2614">
        <v>29.956844369999999</v>
      </c>
      <c r="G2614">
        <v>7.0381015664</v>
      </c>
      <c r="H2614">
        <v>10.849306766</v>
      </c>
    </row>
    <row r="2615" spans="1:8" x14ac:dyDescent="0.25">
      <c r="A2615" t="s">
        <v>428</v>
      </c>
      <c r="B2615" t="str">
        <f t="shared" si="80"/>
        <v>THSI</v>
      </c>
      <c r="C2615">
        <v>2017</v>
      </c>
      <c r="D2615" t="str">
        <f t="shared" si="81"/>
        <v>THSI:2017</v>
      </c>
      <c r="E2615">
        <v>90</v>
      </c>
      <c r="F2615">
        <v>29.435658247999999</v>
      </c>
      <c r="G2615">
        <v>6.5754750561000002</v>
      </c>
      <c r="H2615">
        <v>10.634631892</v>
      </c>
    </row>
    <row r="2616" spans="1:8" x14ac:dyDescent="0.25">
      <c r="A2616" t="s">
        <v>429</v>
      </c>
      <c r="B2616" t="str">
        <f t="shared" si="80"/>
        <v>TONT</v>
      </c>
      <c r="C2616">
        <v>1991</v>
      </c>
      <c r="D2616" t="str">
        <f t="shared" si="81"/>
        <v>TONT:1991</v>
      </c>
      <c r="E2616">
        <v>90</v>
      </c>
      <c r="F2616">
        <v>36.193087642999998</v>
      </c>
      <c r="G2616">
        <v>4.4227504924999996</v>
      </c>
      <c r="H2616">
        <v>12.727664968999999</v>
      </c>
    </row>
    <row r="2617" spans="1:8" x14ac:dyDescent="0.25">
      <c r="A2617" t="s">
        <v>429</v>
      </c>
      <c r="B2617" t="str">
        <f t="shared" si="80"/>
        <v>TONT</v>
      </c>
      <c r="C2617">
        <v>1993</v>
      </c>
      <c r="D2617" t="str">
        <f t="shared" si="81"/>
        <v>TONT:1993</v>
      </c>
      <c r="E2617">
        <v>90</v>
      </c>
      <c r="F2617">
        <v>35.125074474999998</v>
      </c>
      <c r="G2617">
        <v>4.4797484111000001</v>
      </c>
      <c r="H2617">
        <v>12.493669840000001</v>
      </c>
    </row>
    <row r="2618" spans="1:8" x14ac:dyDescent="0.25">
      <c r="A2618" t="s">
        <v>429</v>
      </c>
      <c r="B2618" t="str">
        <f t="shared" si="80"/>
        <v>TONT</v>
      </c>
      <c r="C2618">
        <v>1994</v>
      </c>
      <c r="D2618" t="str">
        <f t="shared" si="81"/>
        <v>TONT:1994</v>
      </c>
      <c r="E2618">
        <v>90</v>
      </c>
      <c r="F2618">
        <v>31.901345796000001</v>
      </c>
      <c r="G2618">
        <v>4.5134259778999999</v>
      </c>
      <c r="H2618">
        <v>11.551143758</v>
      </c>
    </row>
    <row r="2619" spans="1:8" x14ac:dyDescent="0.25">
      <c r="A2619" t="s">
        <v>429</v>
      </c>
      <c r="B2619" t="str">
        <f t="shared" si="80"/>
        <v>TONT</v>
      </c>
      <c r="C2619">
        <v>1995</v>
      </c>
      <c r="D2619" t="str">
        <f t="shared" si="81"/>
        <v>TONT:1995</v>
      </c>
      <c r="E2619">
        <v>90</v>
      </c>
      <c r="F2619">
        <v>32.771712684999997</v>
      </c>
      <c r="G2619">
        <v>4.1138290054000004</v>
      </c>
      <c r="H2619">
        <v>11.724422591</v>
      </c>
    </row>
    <row r="2620" spans="1:8" x14ac:dyDescent="0.25">
      <c r="A2620" t="s">
        <v>429</v>
      </c>
      <c r="B2620" t="str">
        <f t="shared" si="80"/>
        <v>TONT</v>
      </c>
      <c r="C2620">
        <v>1996</v>
      </c>
      <c r="D2620" t="str">
        <f t="shared" si="81"/>
        <v>TONT:1996</v>
      </c>
      <c r="E2620">
        <v>90</v>
      </c>
      <c r="F2620">
        <v>34.945023941000002</v>
      </c>
      <c r="G2620">
        <v>4.7150956424999997</v>
      </c>
      <c r="H2620">
        <v>12.453632972999999</v>
      </c>
    </row>
    <row r="2621" spans="1:8" x14ac:dyDescent="0.25">
      <c r="A2621" t="s">
        <v>429</v>
      </c>
      <c r="B2621" t="str">
        <f t="shared" si="80"/>
        <v>TONT</v>
      </c>
      <c r="C2621">
        <v>1997</v>
      </c>
      <c r="D2621" t="str">
        <f t="shared" si="81"/>
        <v>TONT:1997</v>
      </c>
      <c r="E2621">
        <v>90</v>
      </c>
      <c r="F2621">
        <v>33.460990213000002</v>
      </c>
      <c r="G2621">
        <v>4.2820043200000004</v>
      </c>
      <c r="H2621">
        <v>11.99471379</v>
      </c>
    </row>
    <row r="2622" spans="1:8" x14ac:dyDescent="0.25">
      <c r="A2622" t="s">
        <v>429</v>
      </c>
      <c r="B2622" t="str">
        <f t="shared" si="80"/>
        <v>TONT</v>
      </c>
      <c r="C2622">
        <v>1998</v>
      </c>
      <c r="D2622" t="str">
        <f t="shared" si="81"/>
        <v>TONT:1998</v>
      </c>
      <c r="E2622">
        <v>90</v>
      </c>
      <c r="F2622">
        <v>34.238480592999998</v>
      </c>
      <c r="G2622">
        <v>4.0760476763</v>
      </c>
      <c r="H2622">
        <v>12.034777641</v>
      </c>
    </row>
    <row r="2623" spans="1:8" x14ac:dyDescent="0.25">
      <c r="A2623" t="s">
        <v>429</v>
      </c>
      <c r="B2623" t="str">
        <f t="shared" si="80"/>
        <v>TONT</v>
      </c>
      <c r="C2623">
        <v>1999</v>
      </c>
      <c r="D2623" t="str">
        <f t="shared" si="81"/>
        <v>TONT:1999</v>
      </c>
      <c r="E2623">
        <v>90</v>
      </c>
      <c r="F2623">
        <v>31.863061053999999</v>
      </c>
      <c r="G2623">
        <v>4.3287382904999996</v>
      </c>
      <c r="H2623">
        <v>11.508716663</v>
      </c>
    </row>
    <row r="2624" spans="1:8" x14ac:dyDescent="0.25">
      <c r="A2624" t="s">
        <v>429</v>
      </c>
      <c r="B2624" t="str">
        <f t="shared" si="80"/>
        <v>TONT</v>
      </c>
      <c r="C2624">
        <v>2001</v>
      </c>
      <c r="D2624" t="str">
        <f t="shared" si="81"/>
        <v>TONT:2001</v>
      </c>
      <c r="E2624">
        <v>90</v>
      </c>
      <c r="F2624">
        <v>30.579132905000002</v>
      </c>
      <c r="G2624">
        <v>4.3100194308999997</v>
      </c>
      <c r="H2624">
        <v>11.027293923</v>
      </c>
    </row>
    <row r="2625" spans="1:8" x14ac:dyDescent="0.25">
      <c r="A2625" t="s">
        <v>429</v>
      </c>
      <c r="B2625" t="str">
        <f t="shared" si="80"/>
        <v>TONT</v>
      </c>
      <c r="C2625">
        <v>2002</v>
      </c>
      <c r="D2625" t="str">
        <f t="shared" si="81"/>
        <v>TONT:2002</v>
      </c>
      <c r="E2625">
        <v>90</v>
      </c>
      <c r="F2625">
        <v>35.837234815999999</v>
      </c>
      <c r="G2625">
        <v>4.9820558050999999</v>
      </c>
      <c r="H2625">
        <v>12.573302003</v>
      </c>
    </row>
    <row r="2626" spans="1:8" x14ac:dyDescent="0.25">
      <c r="A2626" t="s">
        <v>429</v>
      </c>
      <c r="B2626" t="str">
        <f t="shared" ref="B2626:B2689" si="82">LEFT(A2626,4)</f>
        <v>TONT</v>
      </c>
      <c r="C2626">
        <v>2003</v>
      </c>
      <c r="D2626" t="str">
        <f t="shared" ref="D2626:D2689" si="83">CONCATENATE(B2626,":",C2626)</f>
        <v>TONT:2003</v>
      </c>
      <c r="E2626">
        <v>90</v>
      </c>
      <c r="F2626">
        <v>32.498702629999997</v>
      </c>
      <c r="G2626">
        <v>4.5603893019999999</v>
      </c>
      <c r="H2626">
        <v>11.648032134999999</v>
      </c>
    </row>
    <row r="2627" spans="1:8" x14ac:dyDescent="0.25">
      <c r="A2627" t="s">
        <v>429</v>
      </c>
      <c r="B2627" t="str">
        <f t="shared" si="82"/>
        <v>TONT</v>
      </c>
      <c r="C2627">
        <v>2004</v>
      </c>
      <c r="D2627" t="str">
        <f t="shared" si="83"/>
        <v>TONT:2004</v>
      </c>
      <c r="E2627">
        <v>90</v>
      </c>
      <c r="F2627">
        <v>31.527583741000001</v>
      </c>
      <c r="G2627">
        <v>4.8357869158</v>
      </c>
      <c r="H2627">
        <v>11.357727689000001</v>
      </c>
    </row>
    <row r="2628" spans="1:8" x14ac:dyDescent="0.25">
      <c r="A2628" t="s">
        <v>429</v>
      </c>
      <c r="B2628" t="str">
        <f t="shared" si="82"/>
        <v>TONT</v>
      </c>
      <c r="C2628">
        <v>2005</v>
      </c>
      <c r="D2628" t="str">
        <f t="shared" si="83"/>
        <v>TONT:2005</v>
      </c>
      <c r="E2628">
        <v>90</v>
      </c>
      <c r="F2628">
        <v>35.209816828999998</v>
      </c>
      <c r="G2628">
        <v>5.0039670032999997</v>
      </c>
      <c r="H2628">
        <v>12.505134371</v>
      </c>
    </row>
    <row r="2629" spans="1:8" x14ac:dyDescent="0.25">
      <c r="A2629" t="s">
        <v>429</v>
      </c>
      <c r="B2629" t="str">
        <f t="shared" si="82"/>
        <v>TONT</v>
      </c>
      <c r="C2629">
        <v>2006</v>
      </c>
      <c r="D2629" t="str">
        <f t="shared" si="83"/>
        <v>TONT:2006</v>
      </c>
      <c r="E2629">
        <v>90</v>
      </c>
      <c r="F2629">
        <v>33.790397104</v>
      </c>
      <c r="G2629">
        <v>4.9735176267999996</v>
      </c>
      <c r="H2629">
        <v>12.083195662</v>
      </c>
    </row>
    <row r="2630" spans="1:8" x14ac:dyDescent="0.25">
      <c r="A2630" t="s">
        <v>429</v>
      </c>
      <c r="B2630" t="str">
        <f t="shared" si="82"/>
        <v>TONT</v>
      </c>
      <c r="C2630">
        <v>2007</v>
      </c>
      <c r="D2630" t="str">
        <f t="shared" si="83"/>
        <v>TONT:2007</v>
      </c>
      <c r="E2630">
        <v>90</v>
      </c>
      <c r="F2630">
        <v>33.303065562</v>
      </c>
      <c r="G2630">
        <v>4.8999281610000001</v>
      </c>
      <c r="H2630">
        <v>11.868076775</v>
      </c>
    </row>
    <row r="2631" spans="1:8" x14ac:dyDescent="0.25">
      <c r="A2631" t="s">
        <v>429</v>
      </c>
      <c r="B2631" t="str">
        <f t="shared" si="82"/>
        <v>TONT</v>
      </c>
      <c r="C2631">
        <v>2008</v>
      </c>
      <c r="D2631" t="str">
        <f t="shared" si="83"/>
        <v>TONT:2008</v>
      </c>
      <c r="E2631">
        <v>90</v>
      </c>
      <c r="F2631">
        <v>31.617220669999998</v>
      </c>
      <c r="G2631">
        <v>4.7023700246000004</v>
      </c>
      <c r="H2631">
        <v>11.368068716</v>
      </c>
    </row>
    <row r="2632" spans="1:8" x14ac:dyDescent="0.25">
      <c r="A2632" t="s">
        <v>429</v>
      </c>
      <c r="B2632" t="str">
        <f t="shared" si="82"/>
        <v>TONT</v>
      </c>
      <c r="C2632">
        <v>2009</v>
      </c>
      <c r="D2632" t="str">
        <f t="shared" si="83"/>
        <v>TONT:2009</v>
      </c>
      <c r="E2632">
        <v>90</v>
      </c>
      <c r="F2632">
        <v>29.65446932</v>
      </c>
      <c r="G2632">
        <v>4.9825151718000003</v>
      </c>
      <c r="H2632">
        <v>10.770587525</v>
      </c>
    </row>
    <row r="2633" spans="1:8" x14ac:dyDescent="0.25">
      <c r="A2633" t="s">
        <v>429</v>
      </c>
      <c r="B2633" t="str">
        <f t="shared" si="82"/>
        <v>TONT</v>
      </c>
      <c r="C2633">
        <v>2010</v>
      </c>
      <c r="D2633" t="str">
        <f t="shared" si="83"/>
        <v>TONT:2010</v>
      </c>
      <c r="E2633">
        <v>90</v>
      </c>
      <c r="F2633">
        <v>28.884942477999999</v>
      </c>
      <c r="G2633">
        <v>4.6840997921999996</v>
      </c>
      <c r="H2633">
        <v>10.552306049</v>
      </c>
    </row>
    <row r="2634" spans="1:8" x14ac:dyDescent="0.25">
      <c r="A2634" t="s">
        <v>429</v>
      </c>
      <c r="B2634" t="str">
        <f t="shared" si="82"/>
        <v>TONT</v>
      </c>
      <c r="C2634">
        <v>2011</v>
      </c>
      <c r="D2634" t="str">
        <f t="shared" si="83"/>
        <v>TONT:2011</v>
      </c>
      <c r="E2634">
        <v>90</v>
      </c>
      <c r="F2634">
        <v>32.932464821000003</v>
      </c>
      <c r="G2634">
        <v>5.2851142138</v>
      </c>
      <c r="H2634">
        <v>11.704494085</v>
      </c>
    </row>
    <row r="2635" spans="1:8" x14ac:dyDescent="0.25">
      <c r="A2635" t="s">
        <v>429</v>
      </c>
      <c r="B2635" t="str">
        <f t="shared" si="82"/>
        <v>TONT</v>
      </c>
      <c r="C2635">
        <v>2012</v>
      </c>
      <c r="D2635" t="str">
        <f t="shared" si="83"/>
        <v>TONT:2012</v>
      </c>
      <c r="E2635">
        <v>90</v>
      </c>
      <c r="F2635">
        <v>30.545506926000002</v>
      </c>
      <c r="G2635">
        <v>4.8329728559999996</v>
      </c>
      <c r="H2635">
        <v>11.118790672999999</v>
      </c>
    </row>
    <row r="2636" spans="1:8" x14ac:dyDescent="0.25">
      <c r="A2636" t="s">
        <v>429</v>
      </c>
      <c r="B2636" t="str">
        <f t="shared" si="82"/>
        <v>TONT</v>
      </c>
      <c r="C2636">
        <v>2013</v>
      </c>
      <c r="D2636" t="str">
        <f t="shared" si="83"/>
        <v>TONT:2013</v>
      </c>
      <c r="E2636">
        <v>90</v>
      </c>
      <c r="F2636">
        <v>30.917089103999999</v>
      </c>
      <c r="G2636">
        <v>5.2397540290000002</v>
      </c>
      <c r="H2636">
        <v>11.188771367999999</v>
      </c>
    </row>
    <row r="2637" spans="1:8" x14ac:dyDescent="0.25">
      <c r="A2637" t="s">
        <v>429</v>
      </c>
      <c r="B2637" t="str">
        <f t="shared" si="82"/>
        <v>TONT</v>
      </c>
      <c r="C2637">
        <v>2014</v>
      </c>
      <c r="D2637" t="str">
        <f t="shared" si="83"/>
        <v>TONT:2014</v>
      </c>
      <c r="E2637">
        <v>90</v>
      </c>
      <c r="F2637">
        <v>30.55566936</v>
      </c>
      <c r="G2637">
        <v>5.2633153971000004</v>
      </c>
      <c r="H2637">
        <v>11.077485168999999</v>
      </c>
    </row>
    <row r="2638" spans="1:8" x14ac:dyDescent="0.25">
      <c r="A2638" t="s">
        <v>429</v>
      </c>
      <c r="B2638" t="str">
        <f t="shared" si="82"/>
        <v>TONT</v>
      </c>
      <c r="C2638">
        <v>2015</v>
      </c>
      <c r="D2638" t="str">
        <f t="shared" si="83"/>
        <v>TONT:2015</v>
      </c>
      <c r="E2638">
        <v>90</v>
      </c>
      <c r="F2638">
        <v>27.399372580000001</v>
      </c>
      <c r="G2638">
        <v>4.7217805166</v>
      </c>
      <c r="H2638">
        <v>10.000303519999999</v>
      </c>
    </row>
    <row r="2639" spans="1:8" x14ac:dyDescent="0.25">
      <c r="A2639" t="s">
        <v>429</v>
      </c>
      <c r="B2639" t="str">
        <f t="shared" si="82"/>
        <v>TONT</v>
      </c>
      <c r="C2639">
        <v>2016</v>
      </c>
      <c r="D2639" t="str">
        <f t="shared" si="83"/>
        <v>TONT:2016</v>
      </c>
      <c r="E2639">
        <v>90</v>
      </c>
      <c r="F2639">
        <v>26.716162487999998</v>
      </c>
      <c r="G2639">
        <v>4.8487617972999999</v>
      </c>
      <c r="H2639">
        <v>9.7811617129999995</v>
      </c>
    </row>
    <row r="2640" spans="1:8" x14ac:dyDescent="0.25">
      <c r="A2640" t="s">
        <v>429</v>
      </c>
      <c r="B2640" t="str">
        <f t="shared" si="82"/>
        <v>TONT</v>
      </c>
      <c r="C2640">
        <v>2017</v>
      </c>
      <c r="D2640" t="str">
        <f t="shared" si="83"/>
        <v>TONT:2017</v>
      </c>
      <c r="E2640">
        <v>90</v>
      </c>
      <c r="F2640">
        <v>29.601169062</v>
      </c>
      <c r="G2640">
        <v>4.9508957105000002</v>
      </c>
      <c r="H2640">
        <v>10.747009551</v>
      </c>
    </row>
    <row r="2641" spans="1:8" x14ac:dyDescent="0.25">
      <c r="A2641" t="s">
        <v>430</v>
      </c>
      <c r="B2641" t="str">
        <f t="shared" si="82"/>
        <v>TRCR</v>
      </c>
      <c r="C2641">
        <v>2002</v>
      </c>
      <c r="D2641" t="str">
        <f t="shared" si="83"/>
        <v>TRCR:2002</v>
      </c>
      <c r="E2641">
        <v>90</v>
      </c>
      <c r="F2641">
        <v>26.520725156000001</v>
      </c>
      <c r="G2641">
        <v>6.1486937244000002</v>
      </c>
      <c r="H2641">
        <v>9.5232370709000005</v>
      </c>
    </row>
    <row r="2642" spans="1:8" x14ac:dyDescent="0.25">
      <c r="A2642" t="s">
        <v>430</v>
      </c>
      <c r="B2642" t="str">
        <f t="shared" si="82"/>
        <v>TRCR</v>
      </c>
      <c r="C2642">
        <v>2003</v>
      </c>
      <c r="D2642" t="str">
        <f t="shared" si="83"/>
        <v>TRCR:2003</v>
      </c>
      <c r="E2642">
        <v>90</v>
      </c>
      <c r="F2642">
        <v>26.765013425999999</v>
      </c>
      <c r="G2642">
        <v>6.4188267465999997</v>
      </c>
      <c r="H2642">
        <v>9.6153643302000003</v>
      </c>
    </row>
    <row r="2643" spans="1:8" x14ac:dyDescent="0.25">
      <c r="A2643" t="s">
        <v>430</v>
      </c>
      <c r="B2643" t="str">
        <f t="shared" si="82"/>
        <v>TRCR</v>
      </c>
      <c r="C2643">
        <v>2004</v>
      </c>
      <c r="D2643" t="str">
        <f t="shared" si="83"/>
        <v>TRCR:2004</v>
      </c>
      <c r="E2643">
        <v>90</v>
      </c>
      <c r="F2643">
        <v>23.523742119000001</v>
      </c>
      <c r="G2643">
        <v>6.0418933131000001</v>
      </c>
      <c r="H2643">
        <v>8.3302669717000004</v>
      </c>
    </row>
    <row r="2644" spans="1:8" x14ac:dyDescent="0.25">
      <c r="A2644" t="s">
        <v>430</v>
      </c>
      <c r="B2644" t="str">
        <f t="shared" si="82"/>
        <v>TRCR</v>
      </c>
      <c r="C2644">
        <v>2005</v>
      </c>
      <c r="D2644" t="str">
        <f t="shared" si="83"/>
        <v>TRCR:2005</v>
      </c>
      <c r="E2644">
        <v>90</v>
      </c>
      <c r="F2644">
        <v>27.304120273999999</v>
      </c>
      <c r="G2644">
        <v>6.0419285523999999</v>
      </c>
      <c r="H2644">
        <v>9.4433455904999999</v>
      </c>
    </row>
    <row r="2645" spans="1:8" x14ac:dyDescent="0.25">
      <c r="A2645" t="s">
        <v>430</v>
      </c>
      <c r="B2645" t="str">
        <f t="shared" si="82"/>
        <v>TRCR</v>
      </c>
      <c r="C2645">
        <v>2006</v>
      </c>
      <c r="D2645" t="str">
        <f t="shared" si="83"/>
        <v>TRCR:2006</v>
      </c>
      <c r="E2645">
        <v>90</v>
      </c>
      <c r="F2645">
        <v>29.972066869999999</v>
      </c>
      <c r="G2645">
        <v>6.0059231086000002</v>
      </c>
      <c r="H2645">
        <v>10.760791523</v>
      </c>
    </row>
    <row r="2646" spans="1:8" x14ac:dyDescent="0.25">
      <c r="A2646" t="s">
        <v>430</v>
      </c>
      <c r="B2646" t="str">
        <f t="shared" si="82"/>
        <v>TRCR</v>
      </c>
      <c r="C2646">
        <v>2007</v>
      </c>
      <c r="D2646" t="str">
        <f t="shared" si="83"/>
        <v>TRCR:2007</v>
      </c>
      <c r="E2646">
        <v>90</v>
      </c>
      <c r="F2646">
        <v>25.209054554000002</v>
      </c>
      <c r="G2646">
        <v>6.1708541282000002</v>
      </c>
      <c r="H2646">
        <v>9.1326793048999999</v>
      </c>
    </row>
    <row r="2647" spans="1:8" x14ac:dyDescent="0.25">
      <c r="A2647" t="s">
        <v>430</v>
      </c>
      <c r="B2647" t="str">
        <f t="shared" si="82"/>
        <v>TRCR</v>
      </c>
      <c r="C2647">
        <v>2008</v>
      </c>
      <c r="D2647" t="str">
        <f t="shared" si="83"/>
        <v>TRCR:2008</v>
      </c>
      <c r="E2647">
        <v>90</v>
      </c>
      <c r="F2647">
        <v>28.877107420000002</v>
      </c>
      <c r="G2647">
        <v>6.3701099549000002</v>
      </c>
      <c r="H2647">
        <v>10.163847947000001</v>
      </c>
    </row>
    <row r="2648" spans="1:8" x14ac:dyDescent="0.25">
      <c r="A2648" t="s">
        <v>430</v>
      </c>
      <c r="B2648" t="str">
        <f t="shared" si="82"/>
        <v>TRCR</v>
      </c>
      <c r="C2648">
        <v>2009</v>
      </c>
      <c r="D2648" t="str">
        <f t="shared" si="83"/>
        <v>TRCR:2009</v>
      </c>
      <c r="E2648">
        <v>90</v>
      </c>
      <c r="F2648">
        <v>32.649804095999997</v>
      </c>
      <c r="G2648">
        <v>6.4012319369000004</v>
      </c>
      <c r="H2648">
        <v>11.500974947</v>
      </c>
    </row>
    <row r="2649" spans="1:8" x14ac:dyDescent="0.25">
      <c r="A2649" t="s">
        <v>430</v>
      </c>
      <c r="B2649" t="str">
        <f t="shared" si="82"/>
        <v>TRCR</v>
      </c>
      <c r="C2649">
        <v>2010</v>
      </c>
      <c r="D2649" t="str">
        <f t="shared" si="83"/>
        <v>TRCR:2010</v>
      </c>
      <c r="E2649">
        <v>90</v>
      </c>
      <c r="F2649">
        <v>24.437435442999998</v>
      </c>
      <c r="G2649">
        <v>6.1926432348000002</v>
      </c>
      <c r="H2649">
        <v>8.8670066335000008</v>
      </c>
    </row>
    <row r="2650" spans="1:8" x14ac:dyDescent="0.25">
      <c r="A2650" t="s">
        <v>430</v>
      </c>
      <c r="B2650" t="str">
        <f t="shared" si="82"/>
        <v>TRCR</v>
      </c>
      <c r="C2650">
        <v>2011</v>
      </c>
      <c r="D2650" t="str">
        <f t="shared" si="83"/>
        <v>TRCR:2011</v>
      </c>
      <c r="E2650">
        <v>90</v>
      </c>
      <c r="F2650">
        <v>26.041397494000002</v>
      </c>
      <c r="G2650">
        <v>6.1092479130999999</v>
      </c>
      <c r="H2650">
        <v>9.3763921706000009</v>
      </c>
    </row>
    <row r="2651" spans="1:8" x14ac:dyDescent="0.25">
      <c r="A2651" t="s">
        <v>430</v>
      </c>
      <c r="B2651" t="str">
        <f t="shared" si="82"/>
        <v>TRCR</v>
      </c>
      <c r="C2651">
        <v>2012</v>
      </c>
      <c r="D2651" t="str">
        <f t="shared" si="83"/>
        <v>TRCR:2012</v>
      </c>
      <c r="E2651">
        <v>90</v>
      </c>
      <c r="F2651">
        <v>22.296398196999998</v>
      </c>
      <c r="G2651">
        <v>5.4614789536000004</v>
      </c>
      <c r="H2651">
        <v>7.8036781359000003</v>
      </c>
    </row>
    <row r="2652" spans="1:8" x14ac:dyDescent="0.25">
      <c r="A2652" t="s">
        <v>430</v>
      </c>
      <c r="B2652" t="str">
        <f t="shared" si="82"/>
        <v>TRCR</v>
      </c>
      <c r="C2652">
        <v>2013</v>
      </c>
      <c r="D2652" t="str">
        <f t="shared" si="83"/>
        <v>TRCR:2013</v>
      </c>
      <c r="E2652">
        <v>90</v>
      </c>
      <c r="F2652">
        <v>24.706569529999999</v>
      </c>
      <c r="G2652">
        <v>5.6900266912999999</v>
      </c>
      <c r="H2652">
        <v>8.9441121581999994</v>
      </c>
    </row>
    <row r="2653" spans="1:8" x14ac:dyDescent="0.25">
      <c r="A2653" t="s">
        <v>430</v>
      </c>
      <c r="B2653" t="str">
        <f t="shared" si="82"/>
        <v>TRCR</v>
      </c>
      <c r="C2653">
        <v>2014</v>
      </c>
      <c r="D2653" t="str">
        <f t="shared" si="83"/>
        <v>TRCR:2014</v>
      </c>
      <c r="E2653">
        <v>90</v>
      </c>
      <c r="F2653">
        <v>29.414492051</v>
      </c>
      <c r="G2653">
        <v>6.2019902248000003</v>
      </c>
      <c r="H2653">
        <v>10.212927388000001</v>
      </c>
    </row>
    <row r="2654" spans="1:8" x14ac:dyDescent="0.25">
      <c r="A2654" t="s">
        <v>430</v>
      </c>
      <c r="B2654" t="str">
        <f t="shared" si="82"/>
        <v>TRCR</v>
      </c>
      <c r="C2654">
        <v>2015</v>
      </c>
      <c r="D2654" t="str">
        <f t="shared" si="83"/>
        <v>TRCR:2015</v>
      </c>
      <c r="E2654">
        <v>90</v>
      </c>
      <c r="F2654">
        <v>24.431864205</v>
      </c>
      <c r="G2654">
        <v>6.0428747101000004</v>
      </c>
      <c r="H2654">
        <v>8.6066907276000002</v>
      </c>
    </row>
    <row r="2655" spans="1:8" x14ac:dyDescent="0.25">
      <c r="A2655" t="s">
        <v>430</v>
      </c>
      <c r="B2655" t="str">
        <f t="shared" si="82"/>
        <v>TRCR</v>
      </c>
      <c r="C2655">
        <v>2016</v>
      </c>
      <c r="D2655" t="str">
        <f t="shared" si="83"/>
        <v>TRCR:2016</v>
      </c>
      <c r="E2655">
        <v>90</v>
      </c>
      <c r="F2655">
        <v>24.725153415000001</v>
      </c>
      <c r="G2655">
        <v>6.5406448737999998</v>
      </c>
      <c r="H2655">
        <v>8.6802494035999995</v>
      </c>
    </row>
    <row r="2656" spans="1:8" x14ac:dyDescent="0.25">
      <c r="A2656" t="s">
        <v>430</v>
      </c>
      <c r="B2656" t="str">
        <f t="shared" si="82"/>
        <v>TRCR</v>
      </c>
      <c r="C2656">
        <v>2017</v>
      </c>
      <c r="D2656" t="str">
        <f t="shared" si="83"/>
        <v>TRCR:2017</v>
      </c>
      <c r="E2656">
        <v>90</v>
      </c>
      <c r="F2656">
        <v>23.508200109000001</v>
      </c>
      <c r="G2656">
        <v>6.1680813905000003</v>
      </c>
      <c r="H2656">
        <v>8.4599219574000006</v>
      </c>
    </row>
    <row r="2657" spans="1:8" x14ac:dyDescent="0.25">
      <c r="A2657" t="s">
        <v>431</v>
      </c>
      <c r="B2657" t="str">
        <f t="shared" si="82"/>
        <v>TRIN</v>
      </c>
      <c r="C2657">
        <v>2001</v>
      </c>
      <c r="D2657" t="str">
        <f t="shared" si="83"/>
        <v>TRIN:2001</v>
      </c>
      <c r="E2657">
        <v>90</v>
      </c>
      <c r="F2657">
        <v>38.141629127999998</v>
      </c>
      <c r="G2657">
        <v>5.9141808793999999</v>
      </c>
      <c r="H2657">
        <v>12.090173408</v>
      </c>
    </row>
    <row r="2658" spans="1:8" x14ac:dyDescent="0.25">
      <c r="A2658" t="s">
        <v>431</v>
      </c>
      <c r="B2658" t="str">
        <f t="shared" si="82"/>
        <v>TRIN</v>
      </c>
      <c r="C2658">
        <v>2002</v>
      </c>
      <c r="D2658" t="str">
        <f t="shared" si="83"/>
        <v>TRIN:2002</v>
      </c>
      <c r="E2658">
        <v>90</v>
      </c>
      <c r="F2658">
        <v>33.765209808999998</v>
      </c>
      <c r="G2658">
        <v>5.8790772130000004</v>
      </c>
      <c r="H2658">
        <v>11.867471794</v>
      </c>
    </row>
    <row r="2659" spans="1:8" x14ac:dyDescent="0.25">
      <c r="A2659" t="s">
        <v>431</v>
      </c>
      <c r="B2659" t="str">
        <f t="shared" si="82"/>
        <v>TRIN</v>
      </c>
      <c r="C2659">
        <v>2003</v>
      </c>
      <c r="D2659" t="str">
        <f t="shared" si="83"/>
        <v>TRIN:2003</v>
      </c>
      <c r="E2659">
        <v>90</v>
      </c>
      <c r="F2659">
        <v>34.330136113999998</v>
      </c>
      <c r="G2659">
        <v>5.9953871204000002</v>
      </c>
      <c r="H2659">
        <v>12.004761029999999</v>
      </c>
    </row>
    <row r="2660" spans="1:8" x14ac:dyDescent="0.25">
      <c r="A2660" t="s">
        <v>431</v>
      </c>
      <c r="B2660" t="str">
        <f t="shared" si="82"/>
        <v>TRIN</v>
      </c>
      <c r="C2660">
        <v>2004</v>
      </c>
      <c r="D2660" t="str">
        <f t="shared" si="83"/>
        <v>TRIN:2004</v>
      </c>
      <c r="E2660">
        <v>90</v>
      </c>
      <c r="F2660">
        <v>34.365231739999999</v>
      </c>
      <c r="G2660">
        <v>5.8347221841000003</v>
      </c>
      <c r="H2660">
        <v>11.700403804</v>
      </c>
    </row>
    <row r="2661" spans="1:8" x14ac:dyDescent="0.25">
      <c r="A2661" t="s">
        <v>431</v>
      </c>
      <c r="B2661" t="str">
        <f t="shared" si="82"/>
        <v>TRIN</v>
      </c>
      <c r="C2661">
        <v>2006</v>
      </c>
      <c r="D2661" t="str">
        <f t="shared" si="83"/>
        <v>TRIN:2006</v>
      </c>
      <c r="E2661">
        <v>90</v>
      </c>
      <c r="F2661">
        <v>36.579507210999999</v>
      </c>
      <c r="G2661">
        <v>6.8262654703000001</v>
      </c>
      <c r="H2661">
        <v>12.61258786</v>
      </c>
    </row>
    <row r="2662" spans="1:8" x14ac:dyDescent="0.25">
      <c r="A2662" t="s">
        <v>431</v>
      </c>
      <c r="B2662" t="str">
        <f t="shared" si="82"/>
        <v>TRIN</v>
      </c>
      <c r="C2662">
        <v>2007</v>
      </c>
      <c r="D2662" t="str">
        <f t="shared" si="83"/>
        <v>TRIN:2007</v>
      </c>
      <c r="E2662">
        <v>90</v>
      </c>
      <c r="F2662">
        <v>33.620037517</v>
      </c>
      <c r="G2662">
        <v>6.4512170342999999</v>
      </c>
      <c r="H2662">
        <v>11.861740859999999</v>
      </c>
    </row>
    <row r="2663" spans="1:8" x14ac:dyDescent="0.25">
      <c r="A2663" t="s">
        <v>431</v>
      </c>
      <c r="B2663" t="str">
        <f t="shared" si="82"/>
        <v>TRIN</v>
      </c>
      <c r="C2663">
        <v>2008</v>
      </c>
      <c r="D2663" t="str">
        <f t="shared" si="83"/>
        <v>TRIN:2008</v>
      </c>
      <c r="E2663">
        <v>90</v>
      </c>
      <c r="F2663">
        <v>30.567903247</v>
      </c>
      <c r="G2663">
        <v>5.2473245502000001</v>
      </c>
      <c r="H2663">
        <v>10.744690579</v>
      </c>
    </row>
    <row r="2664" spans="1:8" x14ac:dyDescent="0.25">
      <c r="A2664" t="s">
        <v>431</v>
      </c>
      <c r="B2664" t="str">
        <f t="shared" si="82"/>
        <v>TRIN</v>
      </c>
      <c r="C2664">
        <v>2009</v>
      </c>
      <c r="D2664" t="str">
        <f t="shared" si="83"/>
        <v>TRIN:2009</v>
      </c>
      <c r="E2664">
        <v>90</v>
      </c>
      <c r="F2664">
        <v>31.481457523</v>
      </c>
      <c r="G2664">
        <v>6.3344609246000001</v>
      </c>
      <c r="H2664">
        <v>11.263546734</v>
      </c>
    </row>
    <row r="2665" spans="1:8" x14ac:dyDescent="0.25">
      <c r="A2665" t="s">
        <v>431</v>
      </c>
      <c r="B2665" t="str">
        <f t="shared" si="82"/>
        <v>TRIN</v>
      </c>
      <c r="C2665">
        <v>2010</v>
      </c>
      <c r="D2665" t="str">
        <f t="shared" si="83"/>
        <v>TRIN:2010</v>
      </c>
      <c r="E2665">
        <v>90</v>
      </c>
      <c r="F2665">
        <v>31.269168927999999</v>
      </c>
      <c r="G2665">
        <v>7.1109232783999996</v>
      </c>
      <c r="H2665">
        <v>11.283189932000001</v>
      </c>
    </row>
    <row r="2666" spans="1:8" x14ac:dyDescent="0.25">
      <c r="A2666" t="s">
        <v>431</v>
      </c>
      <c r="B2666" t="str">
        <f t="shared" si="82"/>
        <v>TRIN</v>
      </c>
      <c r="C2666">
        <v>2011</v>
      </c>
      <c r="D2666" t="str">
        <f t="shared" si="83"/>
        <v>TRIN:2011</v>
      </c>
      <c r="E2666">
        <v>90</v>
      </c>
      <c r="F2666">
        <v>29.338221818000001</v>
      </c>
      <c r="G2666">
        <v>5.7230101225999999</v>
      </c>
      <c r="H2666">
        <v>10.499929065</v>
      </c>
    </row>
    <row r="2667" spans="1:8" x14ac:dyDescent="0.25">
      <c r="A2667" t="s">
        <v>431</v>
      </c>
      <c r="B2667" t="str">
        <f t="shared" si="82"/>
        <v>TRIN</v>
      </c>
      <c r="C2667">
        <v>2012</v>
      </c>
      <c r="D2667" t="str">
        <f t="shared" si="83"/>
        <v>TRIN:2012</v>
      </c>
      <c r="E2667">
        <v>90</v>
      </c>
      <c r="F2667">
        <v>31.402273637</v>
      </c>
      <c r="G2667">
        <v>6.3048015414999998</v>
      </c>
      <c r="H2667">
        <v>10.983469469999999</v>
      </c>
    </row>
    <row r="2668" spans="1:8" x14ac:dyDescent="0.25">
      <c r="A2668" t="s">
        <v>431</v>
      </c>
      <c r="B2668" t="str">
        <f t="shared" si="82"/>
        <v>TRIN</v>
      </c>
      <c r="C2668">
        <v>2013</v>
      </c>
      <c r="D2668" t="str">
        <f t="shared" si="83"/>
        <v>TRIN:2013</v>
      </c>
      <c r="E2668">
        <v>90</v>
      </c>
      <c r="F2668">
        <v>27.138974197</v>
      </c>
      <c r="G2668">
        <v>5.7424062744000004</v>
      </c>
      <c r="H2668">
        <v>9.8156154930999993</v>
      </c>
    </row>
    <row r="2669" spans="1:8" x14ac:dyDescent="0.25">
      <c r="A2669" t="s">
        <v>431</v>
      </c>
      <c r="B2669" t="str">
        <f t="shared" si="82"/>
        <v>TRIN</v>
      </c>
      <c r="C2669">
        <v>2014</v>
      </c>
      <c r="D2669" t="str">
        <f t="shared" si="83"/>
        <v>TRIN:2014</v>
      </c>
      <c r="E2669">
        <v>90</v>
      </c>
      <c r="F2669">
        <v>28.622753422999999</v>
      </c>
      <c r="G2669">
        <v>5.9216256616000003</v>
      </c>
      <c r="H2669">
        <v>10.330401831</v>
      </c>
    </row>
    <row r="2670" spans="1:8" x14ac:dyDescent="0.25">
      <c r="A2670" t="s">
        <v>431</v>
      </c>
      <c r="B2670" t="str">
        <f t="shared" si="82"/>
        <v>TRIN</v>
      </c>
      <c r="C2670">
        <v>2015</v>
      </c>
      <c r="D2670" t="str">
        <f t="shared" si="83"/>
        <v>TRIN:2015</v>
      </c>
      <c r="E2670">
        <v>90</v>
      </c>
      <c r="F2670">
        <v>32.459520441000002</v>
      </c>
      <c r="G2670">
        <v>6.3451582541000002</v>
      </c>
      <c r="H2670">
        <v>11.302735027000001</v>
      </c>
    </row>
    <row r="2671" spans="1:8" x14ac:dyDescent="0.25">
      <c r="A2671" t="s">
        <v>431</v>
      </c>
      <c r="B2671" t="str">
        <f t="shared" si="82"/>
        <v>TRIN</v>
      </c>
      <c r="C2671">
        <v>2017</v>
      </c>
      <c r="D2671" t="str">
        <f t="shared" si="83"/>
        <v>TRIN:2017</v>
      </c>
      <c r="E2671">
        <v>90</v>
      </c>
      <c r="F2671">
        <v>25.513771791</v>
      </c>
      <c r="G2671">
        <v>5.2411560226000002</v>
      </c>
      <c r="H2671">
        <v>9.1822968171999992</v>
      </c>
    </row>
    <row r="2672" spans="1:8" x14ac:dyDescent="0.25">
      <c r="A2672" t="s">
        <v>432</v>
      </c>
      <c r="B2672" t="str">
        <f t="shared" si="82"/>
        <v>TUXE</v>
      </c>
      <c r="C2672">
        <v>2002</v>
      </c>
      <c r="D2672" t="str">
        <f t="shared" si="83"/>
        <v>TUXE:2002</v>
      </c>
      <c r="E2672">
        <v>90</v>
      </c>
      <c r="F2672">
        <v>28.755754774</v>
      </c>
      <c r="G2672">
        <v>6.5763015580999999</v>
      </c>
      <c r="H2672">
        <v>10.269324288</v>
      </c>
    </row>
    <row r="2673" spans="1:8" x14ac:dyDescent="0.25">
      <c r="A2673" t="s">
        <v>432</v>
      </c>
      <c r="B2673" t="str">
        <f t="shared" si="82"/>
        <v>TUXE</v>
      </c>
      <c r="C2673">
        <v>2003</v>
      </c>
      <c r="D2673" t="str">
        <f t="shared" si="83"/>
        <v>TUXE:2003</v>
      </c>
      <c r="E2673">
        <v>90</v>
      </c>
      <c r="F2673">
        <v>30.492471822999999</v>
      </c>
      <c r="G2673">
        <v>7.5169726400999997</v>
      </c>
      <c r="H2673">
        <v>10.948041378999999</v>
      </c>
    </row>
    <row r="2674" spans="1:8" x14ac:dyDescent="0.25">
      <c r="A2674" t="s">
        <v>432</v>
      </c>
      <c r="B2674" t="str">
        <f t="shared" si="82"/>
        <v>TUXE</v>
      </c>
      <c r="C2674">
        <v>2004</v>
      </c>
      <c r="D2674" t="str">
        <f t="shared" si="83"/>
        <v>TUXE:2004</v>
      </c>
      <c r="E2674">
        <v>90</v>
      </c>
      <c r="F2674">
        <v>28.846323223999999</v>
      </c>
      <c r="G2674">
        <v>7.1775138867999999</v>
      </c>
      <c r="H2674">
        <v>10.188076045000001</v>
      </c>
    </row>
    <row r="2675" spans="1:8" x14ac:dyDescent="0.25">
      <c r="A2675" t="s">
        <v>432</v>
      </c>
      <c r="B2675" t="str">
        <f t="shared" si="82"/>
        <v>TUXE</v>
      </c>
      <c r="C2675">
        <v>2005</v>
      </c>
      <c r="D2675" t="str">
        <f t="shared" si="83"/>
        <v>TUXE:2005</v>
      </c>
      <c r="E2675">
        <v>90</v>
      </c>
      <c r="F2675">
        <v>30.151203137</v>
      </c>
      <c r="G2675">
        <v>6.5212427297</v>
      </c>
      <c r="H2675">
        <v>10.594511668000001</v>
      </c>
    </row>
    <row r="2676" spans="1:8" x14ac:dyDescent="0.25">
      <c r="A2676" t="s">
        <v>432</v>
      </c>
      <c r="B2676" t="str">
        <f t="shared" si="82"/>
        <v>TUXE</v>
      </c>
      <c r="C2676">
        <v>2006</v>
      </c>
      <c r="D2676" t="str">
        <f t="shared" si="83"/>
        <v>TUXE:2006</v>
      </c>
      <c r="E2676">
        <v>90</v>
      </c>
      <c r="F2676">
        <v>34.030457206999998</v>
      </c>
      <c r="G2676">
        <v>6.5246055336</v>
      </c>
      <c r="H2676">
        <v>11.828090822</v>
      </c>
    </row>
    <row r="2677" spans="1:8" x14ac:dyDescent="0.25">
      <c r="A2677" t="s">
        <v>432</v>
      </c>
      <c r="B2677" t="str">
        <f t="shared" si="82"/>
        <v>TUXE</v>
      </c>
      <c r="C2677">
        <v>2007</v>
      </c>
      <c r="D2677" t="str">
        <f t="shared" si="83"/>
        <v>TUXE:2007</v>
      </c>
      <c r="E2677">
        <v>90</v>
      </c>
      <c r="F2677">
        <v>29.086084702000001</v>
      </c>
      <c r="G2677">
        <v>6.7475558511999996</v>
      </c>
      <c r="H2677">
        <v>10.319951659999999</v>
      </c>
    </row>
    <row r="2678" spans="1:8" x14ac:dyDescent="0.25">
      <c r="A2678" t="s">
        <v>432</v>
      </c>
      <c r="B2678" t="str">
        <f t="shared" si="82"/>
        <v>TUXE</v>
      </c>
      <c r="C2678">
        <v>2008</v>
      </c>
      <c r="D2678" t="str">
        <f t="shared" si="83"/>
        <v>TUXE:2008</v>
      </c>
      <c r="E2678">
        <v>90</v>
      </c>
      <c r="F2678">
        <v>31.200645214000001</v>
      </c>
      <c r="G2678">
        <v>6.6790479820000002</v>
      </c>
      <c r="H2678">
        <v>10.944005977</v>
      </c>
    </row>
    <row r="2679" spans="1:8" x14ac:dyDescent="0.25">
      <c r="A2679" t="s">
        <v>432</v>
      </c>
      <c r="B2679" t="str">
        <f t="shared" si="82"/>
        <v>TUXE</v>
      </c>
      <c r="C2679">
        <v>2009</v>
      </c>
      <c r="D2679" t="str">
        <f t="shared" si="83"/>
        <v>TUXE:2009</v>
      </c>
      <c r="E2679">
        <v>90</v>
      </c>
      <c r="F2679">
        <v>34.566758407999998</v>
      </c>
      <c r="G2679">
        <v>6.9367379017999999</v>
      </c>
      <c r="H2679">
        <v>12.042927284999999</v>
      </c>
    </row>
    <row r="2680" spans="1:8" x14ac:dyDescent="0.25">
      <c r="A2680" t="s">
        <v>432</v>
      </c>
      <c r="B2680" t="str">
        <f t="shared" si="82"/>
        <v>TUXE</v>
      </c>
      <c r="C2680">
        <v>2010</v>
      </c>
      <c r="D2680" t="str">
        <f t="shared" si="83"/>
        <v>TUXE:2010</v>
      </c>
      <c r="E2680">
        <v>90</v>
      </c>
      <c r="F2680">
        <v>25.178855938000002</v>
      </c>
      <c r="G2680">
        <v>5.9786548256999996</v>
      </c>
      <c r="H2680">
        <v>9.0821799232</v>
      </c>
    </row>
    <row r="2681" spans="1:8" x14ac:dyDescent="0.25">
      <c r="A2681" t="s">
        <v>432</v>
      </c>
      <c r="B2681" t="str">
        <f t="shared" si="82"/>
        <v>TUXE</v>
      </c>
      <c r="C2681">
        <v>2011</v>
      </c>
      <c r="D2681" t="str">
        <f t="shared" si="83"/>
        <v>TUXE:2011</v>
      </c>
      <c r="E2681">
        <v>90</v>
      </c>
      <c r="F2681">
        <v>30.332230838000001</v>
      </c>
      <c r="G2681">
        <v>6.9538619654999998</v>
      </c>
      <c r="H2681">
        <v>10.693027474999999</v>
      </c>
    </row>
    <row r="2682" spans="1:8" x14ac:dyDescent="0.25">
      <c r="A2682" t="s">
        <v>432</v>
      </c>
      <c r="B2682" t="str">
        <f t="shared" si="82"/>
        <v>TUXE</v>
      </c>
      <c r="C2682">
        <v>2012</v>
      </c>
      <c r="D2682" t="str">
        <f t="shared" si="83"/>
        <v>TUXE:2012</v>
      </c>
      <c r="E2682">
        <v>90</v>
      </c>
      <c r="F2682">
        <v>24.938099827999999</v>
      </c>
      <c r="G2682">
        <v>6.252119381</v>
      </c>
      <c r="H2682">
        <v>8.9505876533999995</v>
      </c>
    </row>
    <row r="2683" spans="1:8" x14ac:dyDescent="0.25">
      <c r="A2683" t="s">
        <v>432</v>
      </c>
      <c r="B2683" t="str">
        <f t="shared" si="82"/>
        <v>TUXE</v>
      </c>
      <c r="C2683">
        <v>2013</v>
      </c>
      <c r="D2683" t="str">
        <f t="shared" si="83"/>
        <v>TUXE:2013</v>
      </c>
      <c r="E2683">
        <v>90</v>
      </c>
      <c r="F2683">
        <v>27.929317014999999</v>
      </c>
      <c r="G2683">
        <v>6.3274861974999999</v>
      </c>
      <c r="H2683">
        <v>10.106218441999999</v>
      </c>
    </row>
    <row r="2684" spans="1:8" x14ac:dyDescent="0.25">
      <c r="A2684" t="s">
        <v>432</v>
      </c>
      <c r="B2684" t="str">
        <f t="shared" si="82"/>
        <v>TUXE</v>
      </c>
      <c r="C2684">
        <v>2014</v>
      </c>
      <c r="D2684" t="str">
        <f t="shared" si="83"/>
        <v>TUXE:2014</v>
      </c>
      <c r="E2684">
        <v>90</v>
      </c>
      <c r="F2684">
        <v>30.644959822000001</v>
      </c>
      <c r="G2684">
        <v>6.7733240084000004</v>
      </c>
      <c r="H2684">
        <v>10.843257014000001</v>
      </c>
    </row>
    <row r="2685" spans="1:8" x14ac:dyDescent="0.25">
      <c r="A2685" t="s">
        <v>155</v>
      </c>
      <c r="B2685" t="str">
        <f t="shared" si="82"/>
        <v>ULBE</v>
      </c>
      <c r="C2685">
        <v>2001</v>
      </c>
      <c r="D2685" t="str">
        <f t="shared" si="83"/>
        <v>ULBE:2001</v>
      </c>
      <c r="E2685">
        <v>90</v>
      </c>
      <c r="F2685">
        <v>42.508244306999998</v>
      </c>
      <c r="G2685">
        <v>5.9391151646000004</v>
      </c>
      <c r="H2685">
        <v>13.817506301</v>
      </c>
    </row>
    <row r="2686" spans="1:8" x14ac:dyDescent="0.25">
      <c r="A2686" t="s">
        <v>155</v>
      </c>
      <c r="B2686" t="str">
        <f t="shared" si="82"/>
        <v>ULBE</v>
      </c>
      <c r="C2686">
        <v>2002</v>
      </c>
      <c r="D2686" t="str">
        <f t="shared" si="83"/>
        <v>ULBE:2002</v>
      </c>
      <c r="E2686">
        <v>90</v>
      </c>
      <c r="F2686">
        <v>36.826437298999998</v>
      </c>
      <c r="G2686">
        <v>5.7756778887999998</v>
      </c>
      <c r="H2686">
        <v>12.844449130999999</v>
      </c>
    </row>
    <row r="2687" spans="1:8" x14ac:dyDescent="0.25">
      <c r="A2687" t="s">
        <v>155</v>
      </c>
      <c r="B2687" t="str">
        <f t="shared" si="82"/>
        <v>ULBE</v>
      </c>
      <c r="C2687">
        <v>2003</v>
      </c>
      <c r="D2687" t="str">
        <f t="shared" si="83"/>
        <v>ULBE:2003</v>
      </c>
      <c r="E2687">
        <v>90</v>
      </c>
      <c r="F2687">
        <v>37.733441378000002</v>
      </c>
      <c r="G2687">
        <v>5.5225439985999998</v>
      </c>
      <c r="H2687">
        <v>12.732876097</v>
      </c>
    </row>
    <row r="2688" spans="1:8" x14ac:dyDescent="0.25">
      <c r="A2688" t="s">
        <v>155</v>
      </c>
      <c r="B2688" t="str">
        <f t="shared" si="82"/>
        <v>ULBE</v>
      </c>
      <c r="C2688">
        <v>2004</v>
      </c>
      <c r="D2688" t="str">
        <f t="shared" si="83"/>
        <v>ULBE:2004</v>
      </c>
      <c r="E2688">
        <v>90</v>
      </c>
      <c r="F2688">
        <v>33.065205685999999</v>
      </c>
      <c r="G2688">
        <v>5.7035393992000003</v>
      </c>
      <c r="H2688">
        <v>11.656831008999999</v>
      </c>
    </row>
    <row r="2689" spans="1:8" x14ac:dyDescent="0.25">
      <c r="A2689" t="s">
        <v>155</v>
      </c>
      <c r="B2689" t="str">
        <f t="shared" si="82"/>
        <v>ULBE</v>
      </c>
      <c r="C2689">
        <v>2005</v>
      </c>
      <c r="D2689" t="str">
        <f t="shared" si="83"/>
        <v>ULBE:2005</v>
      </c>
      <c r="E2689">
        <v>90</v>
      </c>
      <c r="F2689">
        <v>35.863466144</v>
      </c>
      <c r="G2689">
        <v>6.0158124382000002</v>
      </c>
      <c r="H2689">
        <v>12.516299715000001</v>
      </c>
    </row>
    <row r="2690" spans="1:8" x14ac:dyDescent="0.25">
      <c r="A2690" t="s">
        <v>155</v>
      </c>
      <c r="B2690" t="str">
        <f t="shared" ref="B2690:B2753" si="84">LEFT(A2690,4)</f>
        <v>ULBE</v>
      </c>
      <c r="C2690">
        <v>2006</v>
      </c>
      <c r="D2690" t="str">
        <f t="shared" ref="D2690:D2753" si="85">CONCATENATE(B2690,":",C2690)</f>
        <v>ULBE:2006</v>
      </c>
      <c r="E2690">
        <v>90</v>
      </c>
      <c r="F2690">
        <v>38.164692330999998</v>
      </c>
      <c r="G2690">
        <v>5.8889085699999999</v>
      </c>
      <c r="H2690">
        <v>12.800744501</v>
      </c>
    </row>
    <row r="2691" spans="1:8" x14ac:dyDescent="0.25">
      <c r="A2691" t="s">
        <v>155</v>
      </c>
      <c r="B2691" t="str">
        <f t="shared" si="84"/>
        <v>ULBE</v>
      </c>
      <c r="C2691">
        <v>2007</v>
      </c>
      <c r="D2691" t="str">
        <f t="shared" si="85"/>
        <v>ULBE:2007</v>
      </c>
      <c r="E2691">
        <v>90</v>
      </c>
      <c r="F2691">
        <v>35.033444914999997</v>
      </c>
      <c r="G2691">
        <v>5.9854563823999998</v>
      </c>
      <c r="H2691">
        <v>12.310542185999999</v>
      </c>
    </row>
    <row r="2692" spans="1:8" x14ac:dyDescent="0.25">
      <c r="A2692" t="s">
        <v>155</v>
      </c>
      <c r="B2692" t="str">
        <f t="shared" si="84"/>
        <v>ULBE</v>
      </c>
      <c r="C2692">
        <v>2008</v>
      </c>
      <c r="D2692" t="str">
        <f t="shared" si="85"/>
        <v>ULBE:2008</v>
      </c>
      <c r="E2692">
        <v>90</v>
      </c>
      <c r="F2692">
        <v>34.640846752000002</v>
      </c>
      <c r="G2692">
        <v>6.3044272160999997</v>
      </c>
      <c r="H2692">
        <v>12.072086664</v>
      </c>
    </row>
    <row r="2693" spans="1:8" x14ac:dyDescent="0.25">
      <c r="A2693" t="s">
        <v>155</v>
      </c>
      <c r="B2693" t="str">
        <f t="shared" si="84"/>
        <v>ULBE</v>
      </c>
      <c r="C2693">
        <v>2009</v>
      </c>
      <c r="D2693" t="str">
        <f t="shared" si="85"/>
        <v>ULBE:2009</v>
      </c>
      <c r="E2693">
        <v>90</v>
      </c>
      <c r="F2693">
        <v>35.431338812</v>
      </c>
      <c r="G2693">
        <v>5.3829783485</v>
      </c>
      <c r="H2693">
        <v>12.076819533</v>
      </c>
    </row>
    <row r="2694" spans="1:8" x14ac:dyDescent="0.25">
      <c r="A2694" t="s">
        <v>155</v>
      </c>
      <c r="B2694" t="str">
        <f t="shared" si="84"/>
        <v>ULBE</v>
      </c>
      <c r="C2694">
        <v>2010</v>
      </c>
      <c r="D2694" t="str">
        <f t="shared" si="85"/>
        <v>ULBE:2010</v>
      </c>
      <c r="E2694">
        <v>90</v>
      </c>
      <c r="F2694">
        <v>41.335623618</v>
      </c>
      <c r="G2694">
        <v>6.1951030635000004</v>
      </c>
      <c r="H2694">
        <v>13.579103045</v>
      </c>
    </row>
    <row r="2695" spans="1:8" x14ac:dyDescent="0.25">
      <c r="A2695" t="s">
        <v>155</v>
      </c>
      <c r="B2695" t="str">
        <f t="shared" si="84"/>
        <v>ULBE</v>
      </c>
      <c r="C2695">
        <v>2011</v>
      </c>
      <c r="D2695" t="str">
        <f t="shared" si="85"/>
        <v>ULBE:2011</v>
      </c>
      <c r="E2695">
        <v>90</v>
      </c>
      <c r="F2695">
        <v>34.943713416999998</v>
      </c>
      <c r="G2695">
        <v>5.7308293721999997</v>
      </c>
      <c r="H2695">
        <v>11.912737425</v>
      </c>
    </row>
    <row r="2696" spans="1:8" x14ac:dyDescent="0.25">
      <c r="A2696" t="s">
        <v>155</v>
      </c>
      <c r="B2696" t="str">
        <f t="shared" si="84"/>
        <v>ULBE</v>
      </c>
      <c r="C2696">
        <v>2012</v>
      </c>
      <c r="D2696" t="str">
        <f t="shared" si="85"/>
        <v>ULBE:2012</v>
      </c>
      <c r="E2696">
        <v>90</v>
      </c>
      <c r="F2696">
        <v>30.958977804</v>
      </c>
      <c r="G2696">
        <v>5.9358238064000002</v>
      </c>
      <c r="H2696">
        <v>11.177809057999999</v>
      </c>
    </row>
    <row r="2697" spans="1:8" x14ac:dyDescent="0.25">
      <c r="A2697" t="s">
        <v>155</v>
      </c>
      <c r="B2697" t="str">
        <f t="shared" si="84"/>
        <v>ULBE</v>
      </c>
      <c r="C2697">
        <v>2013</v>
      </c>
      <c r="D2697" t="str">
        <f t="shared" si="85"/>
        <v>ULBE:2013</v>
      </c>
      <c r="E2697">
        <v>90</v>
      </c>
      <c r="F2697">
        <v>30.115632985000001</v>
      </c>
      <c r="G2697">
        <v>5.5194757020000003</v>
      </c>
      <c r="H2697">
        <v>10.759817727</v>
      </c>
    </row>
    <row r="2698" spans="1:8" x14ac:dyDescent="0.25">
      <c r="A2698" t="s">
        <v>155</v>
      </c>
      <c r="B2698" t="str">
        <f t="shared" si="84"/>
        <v>ULBE</v>
      </c>
      <c r="C2698">
        <v>2014</v>
      </c>
      <c r="D2698" t="str">
        <f t="shared" si="85"/>
        <v>ULBE:2014</v>
      </c>
      <c r="E2698">
        <v>90</v>
      </c>
      <c r="F2698">
        <v>32.487693051999997</v>
      </c>
      <c r="G2698">
        <v>5.7120449903999999</v>
      </c>
      <c r="H2698">
        <v>11.532625665999999</v>
      </c>
    </row>
    <row r="2699" spans="1:8" x14ac:dyDescent="0.25">
      <c r="A2699" t="s">
        <v>155</v>
      </c>
      <c r="B2699" t="str">
        <f t="shared" si="84"/>
        <v>ULBE</v>
      </c>
      <c r="C2699">
        <v>2015</v>
      </c>
      <c r="D2699" t="str">
        <f t="shared" si="85"/>
        <v>ULBE:2015</v>
      </c>
      <c r="E2699">
        <v>90</v>
      </c>
      <c r="F2699">
        <v>29.221695490999998</v>
      </c>
      <c r="G2699">
        <v>5.6152091477999999</v>
      </c>
      <c r="H2699">
        <v>10.342916826</v>
      </c>
    </row>
    <row r="2700" spans="1:8" x14ac:dyDescent="0.25">
      <c r="A2700" t="s">
        <v>155</v>
      </c>
      <c r="B2700" t="str">
        <f t="shared" si="84"/>
        <v>ULBE</v>
      </c>
      <c r="C2700">
        <v>2016</v>
      </c>
      <c r="D2700" t="str">
        <f t="shared" si="85"/>
        <v>ULBE:2016</v>
      </c>
      <c r="E2700">
        <v>90</v>
      </c>
      <c r="F2700">
        <v>31.003199810000002</v>
      </c>
      <c r="G2700">
        <v>5.6300028603000003</v>
      </c>
      <c r="H2700">
        <v>10.155379153</v>
      </c>
    </row>
    <row r="2701" spans="1:8" x14ac:dyDescent="0.25">
      <c r="A2701" t="s">
        <v>155</v>
      </c>
      <c r="B2701" t="str">
        <f t="shared" si="84"/>
        <v>ULBE</v>
      </c>
      <c r="C2701">
        <v>2017</v>
      </c>
      <c r="D2701" t="str">
        <f t="shared" si="85"/>
        <v>ULBE:2017</v>
      </c>
      <c r="E2701">
        <v>90</v>
      </c>
      <c r="F2701">
        <v>33.235442245000002</v>
      </c>
      <c r="G2701">
        <v>5.4653733222999996</v>
      </c>
      <c r="H2701">
        <v>11.47984114</v>
      </c>
    </row>
    <row r="2702" spans="1:8" x14ac:dyDescent="0.25">
      <c r="A2702" t="s">
        <v>158</v>
      </c>
      <c r="B2702" t="str">
        <f t="shared" si="84"/>
        <v>UPBU</v>
      </c>
      <c r="C2702">
        <v>1993</v>
      </c>
      <c r="D2702" t="str">
        <f t="shared" si="85"/>
        <v>UPBU:1993</v>
      </c>
      <c r="E2702">
        <v>90</v>
      </c>
      <c r="F2702">
        <v>124.66164606</v>
      </c>
      <c r="G2702">
        <v>8.7888309175000003</v>
      </c>
      <c r="H2702">
        <v>24.62441063</v>
      </c>
    </row>
    <row r="2703" spans="1:8" x14ac:dyDescent="0.25">
      <c r="A2703" t="s">
        <v>158</v>
      </c>
      <c r="B2703" t="str">
        <f t="shared" si="84"/>
        <v>UPBU</v>
      </c>
      <c r="C2703">
        <v>1994</v>
      </c>
      <c r="D2703" t="str">
        <f t="shared" si="85"/>
        <v>UPBU:1994</v>
      </c>
      <c r="E2703">
        <v>90</v>
      </c>
      <c r="F2703">
        <v>172.82345218</v>
      </c>
      <c r="G2703">
        <v>9.1152931377000002</v>
      </c>
      <c r="H2703">
        <v>27.279653267</v>
      </c>
    </row>
    <row r="2704" spans="1:8" x14ac:dyDescent="0.25">
      <c r="A2704" t="s">
        <v>158</v>
      </c>
      <c r="B2704" t="str">
        <f t="shared" si="84"/>
        <v>UPBU</v>
      </c>
      <c r="C2704">
        <v>1995</v>
      </c>
      <c r="D2704" t="str">
        <f t="shared" si="85"/>
        <v>UPBU:1995</v>
      </c>
      <c r="E2704">
        <v>90</v>
      </c>
      <c r="F2704">
        <v>138.52768455</v>
      </c>
      <c r="G2704">
        <v>8.6381573411999995</v>
      </c>
      <c r="H2704">
        <v>25.171917301000001</v>
      </c>
    </row>
    <row r="2705" spans="1:8" x14ac:dyDescent="0.25">
      <c r="A2705" t="s">
        <v>158</v>
      </c>
      <c r="B2705" t="str">
        <f t="shared" si="84"/>
        <v>UPBU</v>
      </c>
      <c r="C2705">
        <v>1996</v>
      </c>
      <c r="D2705" t="str">
        <f t="shared" si="85"/>
        <v>UPBU:1996</v>
      </c>
      <c r="E2705">
        <v>90</v>
      </c>
      <c r="F2705">
        <v>184.80327550000001</v>
      </c>
      <c r="G2705">
        <v>9.8189159129999997</v>
      </c>
      <c r="H2705">
        <v>28.087932355</v>
      </c>
    </row>
    <row r="2706" spans="1:8" x14ac:dyDescent="0.25">
      <c r="A2706" t="s">
        <v>158</v>
      </c>
      <c r="B2706" t="str">
        <f t="shared" si="84"/>
        <v>UPBU</v>
      </c>
      <c r="C2706">
        <v>1997</v>
      </c>
      <c r="D2706" t="str">
        <f t="shared" si="85"/>
        <v>UPBU:1997</v>
      </c>
      <c r="E2706">
        <v>90</v>
      </c>
      <c r="F2706">
        <v>116.29638129</v>
      </c>
      <c r="G2706">
        <v>8.9617607937999999</v>
      </c>
      <c r="H2706">
        <v>24.097976012</v>
      </c>
    </row>
    <row r="2707" spans="1:8" x14ac:dyDescent="0.25">
      <c r="A2707" t="s">
        <v>158</v>
      </c>
      <c r="B2707" t="str">
        <f t="shared" si="84"/>
        <v>UPBU</v>
      </c>
      <c r="C2707">
        <v>1998</v>
      </c>
      <c r="D2707" t="str">
        <f t="shared" si="85"/>
        <v>UPBU:1998</v>
      </c>
      <c r="E2707">
        <v>90</v>
      </c>
      <c r="F2707">
        <v>143.34921843000001</v>
      </c>
      <c r="G2707">
        <v>9.2973784067</v>
      </c>
      <c r="H2707">
        <v>25.868831916000001</v>
      </c>
    </row>
    <row r="2708" spans="1:8" x14ac:dyDescent="0.25">
      <c r="A2708" t="s">
        <v>158</v>
      </c>
      <c r="B2708" t="str">
        <f t="shared" si="84"/>
        <v>UPBU</v>
      </c>
      <c r="C2708">
        <v>1999</v>
      </c>
      <c r="D2708" t="str">
        <f t="shared" si="85"/>
        <v>UPBU:1999</v>
      </c>
      <c r="E2708">
        <v>90</v>
      </c>
      <c r="F2708">
        <v>122.32095972</v>
      </c>
      <c r="G2708">
        <v>8.7681104479999998</v>
      </c>
      <c r="H2708">
        <v>24.463135504</v>
      </c>
    </row>
    <row r="2709" spans="1:8" x14ac:dyDescent="0.25">
      <c r="A2709" t="s">
        <v>158</v>
      </c>
      <c r="B2709" t="str">
        <f t="shared" si="84"/>
        <v>UPBU</v>
      </c>
      <c r="C2709">
        <v>2000</v>
      </c>
      <c r="D2709" t="str">
        <f t="shared" si="85"/>
        <v>UPBU:2000</v>
      </c>
      <c r="E2709">
        <v>90</v>
      </c>
      <c r="F2709">
        <v>119.25619167000001</v>
      </c>
      <c r="G2709">
        <v>8.4421756470999991</v>
      </c>
      <c r="H2709">
        <v>24.101088249</v>
      </c>
    </row>
    <row r="2710" spans="1:8" x14ac:dyDescent="0.25">
      <c r="A2710" t="s">
        <v>158</v>
      </c>
      <c r="B2710" t="str">
        <f t="shared" si="84"/>
        <v>UPBU</v>
      </c>
      <c r="C2710">
        <v>2001</v>
      </c>
      <c r="D2710" t="str">
        <f t="shared" si="85"/>
        <v>UPBU:2001</v>
      </c>
      <c r="E2710">
        <v>90</v>
      </c>
      <c r="F2710">
        <v>108.61085061</v>
      </c>
      <c r="G2710">
        <v>8.9446820860000003</v>
      </c>
      <c r="H2710">
        <v>23.537787350999999</v>
      </c>
    </row>
    <row r="2711" spans="1:8" x14ac:dyDescent="0.25">
      <c r="A2711" t="s">
        <v>158</v>
      </c>
      <c r="B2711" t="str">
        <f t="shared" si="84"/>
        <v>UPBU</v>
      </c>
      <c r="C2711">
        <v>2002</v>
      </c>
      <c r="D2711" t="str">
        <f t="shared" si="85"/>
        <v>UPBU:2002</v>
      </c>
      <c r="E2711">
        <v>90</v>
      </c>
      <c r="F2711">
        <v>131.97995700999999</v>
      </c>
      <c r="G2711">
        <v>8.9760208215000006</v>
      </c>
      <c r="H2711">
        <v>24.973333727</v>
      </c>
    </row>
    <row r="2712" spans="1:8" x14ac:dyDescent="0.25">
      <c r="A2712" t="s">
        <v>158</v>
      </c>
      <c r="B2712" t="str">
        <f t="shared" si="84"/>
        <v>UPBU</v>
      </c>
      <c r="C2712">
        <v>2003</v>
      </c>
      <c r="D2712" t="str">
        <f t="shared" si="85"/>
        <v>UPBU:2003</v>
      </c>
      <c r="E2712">
        <v>90</v>
      </c>
      <c r="F2712">
        <v>125.09423773</v>
      </c>
      <c r="G2712">
        <v>9.1122579444999996</v>
      </c>
      <c r="H2712">
        <v>24.662121302999999</v>
      </c>
    </row>
    <row r="2713" spans="1:8" x14ac:dyDescent="0.25">
      <c r="A2713" t="s">
        <v>158</v>
      </c>
      <c r="B2713" t="str">
        <f t="shared" si="84"/>
        <v>UPBU</v>
      </c>
      <c r="C2713">
        <v>2004</v>
      </c>
      <c r="D2713" t="str">
        <f t="shared" si="85"/>
        <v>UPBU:2004</v>
      </c>
      <c r="E2713">
        <v>90</v>
      </c>
      <c r="F2713">
        <v>114.43719333999999</v>
      </c>
      <c r="G2713">
        <v>9.8032287092000008</v>
      </c>
      <c r="H2713">
        <v>23.97834078</v>
      </c>
    </row>
    <row r="2714" spans="1:8" x14ac:dyDescent="0.25">
      <c r="A2714" t="s">
        <v>158</v>
      </c>
      <c r="B2714" t="str">
        <f t="shared" si="84"/>
        <v>UPBU</v>
      </c>
      <c r="C2714">
        <v>2005</v>
      </c>
      <c r="D2714" t="str">
        <f t="shared" si="85"/>
        <v>UPBU:2005</v>
      </c>
      <c r="E2714">
        <v>90</v>
      </c>
      <c r="F2714">
        <v>208.00440731</v>
      </c>
      <c r="G2714">
        <v>9.4899336587000001</v>
      </c>
      <c r="H2714">
        <v>29.292981054999998</v>
      </c>
    </row>
    <row r="2715" spans="1:8" x14ac:dyDescent="0.25">
      <c r="A2715" t="s">
        <v>158</v>
      </c>
      <c r="B2715" t="str">
        <f t="shared" si="84"/>
        <v>UPBU</v>
      </c>
      <c r="C2715">
        <v>2006</v>
      </c>
      <c r="D2715" t="str">
        <f t="shared" si="85"/>
        <v>UPBU:2006</v>
      </c>
      <c r="E2715">
        <v>90</v>
      </c>
      <c r="F2715">
        <v>111.99916261</v>
      </c>
      <c r="G2715">
        <v>8.8949058100999991</v>
      </c>
      <c r="H2715">
        <v>23.543090448000001</v>
      </c>
    </row>
    <row r="2716" spans="1:8" x14ac:dyDescent="0.25">
      <c r="A2716" t="s">
        <v>158</v>
      </c>
      <c r="B2716" t="str">
        <f t="shared" si="84"/>
        <v>UPBU</v>
      </c>
      <c r="C2716">
        <v>2007</v>
      </c>
      <c r="D2716" t="str">
        <f t="shared" si="85"/>
        <v>UPBU:2007</v>
      </c>
      <c r="E2716">
        <v>90</v>
      </c>
      <c r="F2716">
        <v>121.19291758999999</v>
      </c>
      <c r="G2716">
        <v>9.1713944952999995</v>
      </c>
      <c r="H2716">
        <v>23.954218028</v>
      </c>
    </row>
    <row r="2717" spans="1:8" x14ac:dyDescent="0.25">
      <c r="A2717" t="s">
        <v>158</v>
      </c>
      <c r="B2717" t="str">
        <f t="shared" si="84"/>
        <v>UPBU</v>
      </c>
      <c r="C2717">
        <v>2008</v>
      </c>
      <c r="D2717" t="str">
        <f t="shared" si="85"/>
        <v>UPBU:2008</v>
      </c>
      <c r="E2717">
        <v>90</v>
      </c>
      <c r="F2717">
        <v>105.00096929999999</v>
      </c>
      <c r="G2717">
        <v>8.9455074268000008</v>
      </c>
      <c r="H2717">
        <v>22.803979063</v>
      </c>
    </row>
    <row r="2718" spans="1:8" x14ac:dyDescent="0.25">
      <c r="A2718" t="s">
        <v>158</v>
      </c>
      <c r="B2718" t="str">
        <f t="shared" si="84"/>
        <v>UPBU</v>
      </c>
      <c r="C2718">
        <v>2009</v>
      </c>
      <c r="D2718" t="str">
        <f t="shared" si="85"/>
        <v>UPBU:2009</v>
      </c>
      <c r="E2718">
        <v>90</v>
      </c>
      <c r="F2718">
        <v>88.158685130999999</v>
      </c>
      <c r="G2718">
        <v>8.9661241752999992</v>
      </c>
      <c r="H2718">
        <v>21.479277679999999</v>
      </c>
    </row>
    <row r="2719" spans="1:8" x14ac:dyDescent="0.25">
      <c r="A2719" t="s">
        <v>158</v>
      </c>
      <c r="B2719" t="str">
        <f t="shared" si="84"/>
        <v>UPBU</v>
      </c>
      <c r="C2719">
        <v>2011</v>
      </c>
      <c r="D2719" t="str">
        <f t="shared" si="85"/>
        <v>UPBU:2011</v>
      </c>
      <c r="E2719">
        <v>90</v>
      </c>
      <c r="F2719">
        <v>84.600846922000002</v>
      </c>
      <c r="G2719">
        <v>8.5304228698000006</v>
      </c>
      <c r="H2719">
        <v>21.192456473</v>
      </c>
    </row>
    <row r="2720" spans="1:8" x14ac:dyDescent="0.25">
      <c r="A2720" t="s">
        <v>158</v>
      </c>
      <c r="B2720" t="str">
        <f t="shared" si="84"/>
        <v>UPBU</v>
      </c>
      <c r="C2720">
        <v>2012</v>
      </c>
      <c r="D2720" t="str">
        <f t="shared" si="85"/>
        <v>UPBU:2012</v>
      </c>
      <c r="E2720">
        <v>90</v>
      </c>
      <c r="F2720">
        <v>75.996549497999993</v>
      </c>
      <c r="G2720">
        <v>9.0757459485999998</v>
      </c>
      <c r="H2720">
        <v>20.124274803999999</v>
      </c>
    </row>
    <row r="2721" spans="1:8" x14ac:dyDescent="0.25">
      <c r="A2721" t="s">
        <v>158</v>
      </c>
      <c r="B2721" t="str">
        <f t="shared" si="84"/>
        <v>UPBU</v>
      </c>
      <c r="C2721">
        <v>2013</v>
      </c>
      <c r="D2721" t="str">
        <f t="shared" si="85"/>
        <v>UPBU:2013</v>
      </c>
      <c r="E2721">
        <v>90</v>
      </c>
      <c r="F2721">
        <v>70.626095680000006</v>
      </c>
      <c r="G2721">
        <v>8.6501825604999993</v>
      </c>
      <c r="H2721">
        <v>19.289009428</v>
      </c>
    </row>
    <row r="2722" spans="1:8" x14ac:dyDescent="0.25">
      <c r="A2722" t="s">
        <v>158</v>
      </c>
      <c r="B2722" t="str">
        <f t="shared" si="84"/>
        <v>UPBU</v>
      </c>
      <c r="C2722">
        <v>2014</v>
      </c>
      <c r="D2722" t="str">
        <f t="shared" si="85"/>
        <v>UPBU:2014</v>
      </c>
      <c r="E2722">
        <v>90</v>
      </c>
      <c r="F2722">
        <v>67.163334857999999</v>
      </c>
      <c r="G2722">
        <v>8.9893761340000005</v>
      </c>
      <c r="H2722">
        <v>18.692579084999998</v>
      </c>
    </row>
    <row r="2723" spans="1:8" x14ac:dyDescent="0.25">
      <c r="A2723" t="s">
        <v>158</v>
      </c>
      <c r="B2723" t="str">
        <f t="shared" si="84"/>
        <v>UPBU</v>
      </c>
      <c r="C2723">
        <v>2015</v>
      </c>
      <c r="D2723" t="str">
        <f t="shared" si="85"/>
        <v>UPBU:2015</v>
      </c>
      <c r="E2723">
        <v>90</v>
      </c>
      <c r="F2723">
        <v>61.197717574000002</v>
      </c>
      <c r="G2723">
        <v>8.8124129379999996</v>
      </c>
      <c r="H2723">
        <v>17.835684777000001</v>
      </c>
    </row>
    <row r="2724" spans="1:8" x14ac:dyDescent="0.25">
      <c r="A2724" t="s">
        <v>158</v>
      </c>
      <c r="B2724" t="str">
        <f t="shared" si="84"/>
        <v>UPBU</v>
      </c>
      <c r="C2724">
        <v>2016</v>
      </c>
      <c r="D2724" t="str">
        <f t="shared" si="85"/>
        <v>UPBU:2016</v>
      </c>
      <c r="E2724">
        <v>90</v>
      </c>
      <c r="F2724">
        <v>64.24031574</v>
      </c>
      <c r="G2724">
        <v>8.8716600185000001</v>
      </c>
      <c r="H2724">
        <v>18.288754988000001</v>
      </c>
    </row>
    <row r="2725" spans="1:8" x14ac:dyDescent="0.25">
      <c r="A2725" t="s">
        <v>158</v>
      </c>
      <c r="B2725" t="str">
        <f t="shared" si="84"/>
        <v>UPBU</v>
      </c>
      <c r="C2725">
        <v>2017</v>
      </c>
      <c r="D2725" t="str">
        <f t="shared" si="85"/>
        <v>UPBU:2017</v>
      </c>
      <c r="E2725">
        <v>90</v>
      </c>
      <c r="F2725">
        <v>62.116990981000001</v>
      </c>
      <c r="G2725">
        <v>9.4315009935000003</v>
      </c>
      <c r="H2725">
        <v>17.917918435000001</v>
      </c>
    </row>
    <row r="2726" spans="1:8" x14ac:dyDescent="0.25">
      <c r="A2726" t="s">
        <v>433</v>
      </c>
      <c r="B2726" t="str">
        <f t="shared" si="84"/>
        <v>VIIS</v>
      </c>
      <c r="C2726">
        <v>2001</v>
      </c>
      <c r="D2726" t="str">
        <f t="shared" si="85"/>
        <v>VIIS:2001</v>
      </c>
      <c r="E2726">
        <v>90</v>
      </c>
      <c r="F2726">
        <v>43.166183625000002</v>
      </c>
      <c r="G2726">
        <v>7.2470476593999997</v>
      </c>
      <c r="H2726">
        <v>14.531362546</v>
      </c>
    </row>
    <row r="2727" spans="1:8" x14ac:dyDescent="0.25">
      <c r="A2727" t="s">
        <v>433</v>
      </c>
      <c r="B2727" t="str">
        <f t="shared" si="84"/>
        <v>VIIS</v>
      </c>
      <c r="C2727">
        <v>2002</v>
      </c>
      <c r="D2727" t="str">
        <f t="shared" si="85"/>
        <v>VIIS:2002</v>
      </c>
      <c r="E2727">
        <v>90</v>
      </c>
      <c r="F2727">
        <v>43.339477207000002</v>
      </c>
      <c r="G2727">
        <v>7.2714196775</v>
      </c>
      <c r="H2727">
        <v>14.413354502000001</v>
      </c>
    </row>
    <row r="2728" spans="1:8" x14ac:dyDescent="0.25">
      <c r="A2728" t="s">
        <v>433</v>
      </c>
      <c r="B2728" t="str">
        <f t="shared" si="84"/>
        <v>VIIS</v>
      </c>
      <c r="C2728">
        <v>2003</v>
      </c>
      <c r="D2728" t="str">
        <f t="shared" si="85"/>
        <v>VIIS:2003</v>
      </c>
      <c r="E2728">
        <v>90</v>
      </c>
      <c r="F2728">
        <v>43.086893513</v>
      </c>
      <c r="G2728">
        <v>6.8870112818000004</v>
      </c>
      <c r="H2728">
        <v>14.419907282</v>
      </c>
    </row>
    <row r="2729" spans="1:8" x14ac:dyDescent="0.25">
      <c r="A2729" t="s">
        <v>433</v>
      </c>
      <c r="B2729" t="str">
        <f t="shared" si="84"/>
        <v>VIIS</v>
      </c>
      <c r="C2729">
        <v>2004</v>
      </c>
      <c r="D2729" t="str">
        <f t="shared" si="85"/>
        <v>VIIS:2004</v>
      </c>
      <c r="E2729">
        <v>90</v>
      </c>
      <c r="F2729">
        <v>41.270674302000003</v>
      </c>
      <c r="G2729">
        <v>7.6558967832000002</v>
      </c>
      <c r="H2729">
        <v>13.800104375</v>
      </c>
    </row>
    <row r="2730" spans="1:8" x14ac:dyDescent="0.25">
      <c r="A2730" t="s">
        <v>433</v>
      </c>
      <c r="B2730" t="str">
        <f t="shared" si="84"/>
        <v>VIIS</v>
      </c>
      <c r="C2730">
        <v>2005</v>
      </c>
      <c r="D2730" t="str">
        <f t="shared" si="85"/>
        <v>VIIS:2005</v>
      </c>
      <c r="E2730">
        <v>90</v>
      </c>
      <c r="F2730">
        <v>46.078467132999997</v>
      </c>
      <c r="G2730">
        <v>7.1071999976000004</v>
      </c>
      <c r="H2730">
        <v>15.108935144</v>
      </c>
    </row>
    <row r="2731" spans="1:8" x14ac:dyDescent="0.25">
      <c r="A2731" t="s">
        <v>433</v>
      </c>
      <c r="B2731" t="str">
        <f t="shared" si="84"/>
        <v>VIIS</v>
      </c>
      <c r="C2731">
        <v>2006</v>
      </c>
      <c r="D2731" t="str">
        <f t="shared" si="85"/>
        <v>VIIS:2006</v>
      </c>
      <c r="E2731">
        <v>90</v>
      </c>
      <c r="F2731">
        <v>49.547857968999999</v>
      </c>
      <c r="G2731">
        <v>7.6395040845000004</v>
      </c>
      <c r="H2731">
        <v>15.791491981</v>
      </c>
    </row>
    <row r="2732" spans="1:8" x14ac:dyDescent="0.25">
      <c r="A2732" t="s">
        <v>433</v>
      </c>
      <c r="B2732" t="str">
        <f t="shared" si="84"/>
        <v>VIIS</v>
      </c>
      <c r="C2732">
        <v>2008</v>
      </c>
      <c r="D2732" t="str">
        <f t="shared" si="85"/>
        <v>VIIS:2008</v>
      </c>
      <c r="E2732">
        <v>90</v>
      </c>
      <c r="F2732">
        <v>47.609380877</v>
      </c>
      <c r="G2732">
        <v>9.4803064464000002</v>
      </c>
      <c r="H2732">
        <v>15.320395735</v>
      </c>
    </row>
    <row r="2733" spans="1:8" x14ac:dyDescent="0.25">
      <c r="A2733" t="s">
        <v>433</v>
      </c>
      <c r="B2733" t="str">
        <f t="shared" si="84"/>
        <v>VIIS</v>
      </c>
      <c r="C2733">
        <v>2009</v>
      </c>
      <c r="D2733" t="str">
        <f t="shared" si="85"/>
        <v>VIIS:2009</v>
      </c>
      <c r="E2733">
        <v>90</v>
      </c>
      <c r="F2733">
        <v>50.525150727000003</v>
      </c>
      <c r="G2733">
        <v>8.5855523777999991</v>
      </c>
      <c r="H2733">
        <v>15.736210355000001</v>
      </c>
    </row>
    <row r="2734" spans="1:8" x14ac:dyDescent="0.25">
      <c r="A2734" t="s">
        <v>433</v>
      </c>
      <c r="B2734" t="str">
        <f t="shared" si="84"/>
        <v>VIIS</v>
      </c>
      <c r="C2734">
        <v>2010</v>
      </c>
      <c r="D2734" t="str">
        <f t="shared" si="85"/>
        <v>VIIS:2010</v>
      </c>
      <c r="E2734">
        <v>90</v>
      </c>
      <c r="F2734">
        <v>54.670728785999998</v>
      </c>
      <c r="G2734">
        <v>8.0256295732999998</v>
      </c>
      <c r="H2734">
        <v>16.601490052999999</v>
      </c>
    </row>
    <row r="2735" spans="1:8" x14ac:dyDescent="0.25">
      <c r="A2735" t="s">
        <v>433</v>
      </c>
      <c r="B2735" t="str">
        <f t="shared" si="84"/>
        <v>VIIS</v>
      </c>
      <c r="C2735">
        <v>2011</v>
      </c>
      <c r="D2735" t="str">
        <f t="shared" si="85"/>
        <v>VIIS:2011</v>
      </c>
      <c r="E2735">
        <v>90</v>
      </c>
      <c r="F2735">
        <v>50.300945601000002</v>
      </c>
      <c r="G2735">
        <v>8.9666088723000001</v>
      </c>
      <c r="H2735">
        <v>15.9488442</v>
      </c>
    </row>
    <row r="2736" spans="1:8" x14ac:dyDescent="0.25">
      <c r="A2736" t="s">
        <v>433</v>
      </c>
      <c r="B2736" t="str">
        <f t="shared" si="84"/>
        <v>VIIS</v>
      </c>
      <c r="C2736">
        <v>2012</v>
      </c>
      <c r="D2736" t="str">
        <f t="shared" si="85"/>
        <v>VIIS:2012</v>
      </c>
      <c r="E2736">
        <v>90</v>
      </c>
      <c r="F2736">
        <v>51.914028311999999</v>
      </c>
      <c r="G2736">
        <v>8.7917384987999991</v>
      </c>
      <c r="H2736">
        <v>16.201589354999999</v>
      </c>
    </row>
    <row r="2737" spans="1:8" x14ac:dyDescent="0.25">
      <c r="A2737" t="s">
        <v>433</v>
      </c>
      <c r="B2737" t="str">
        <f t="shared" si="84"/>
        <v>VIIS</v>
      </c>
      <c r="C2737">
        <v>2013</v>
      </c>
      <c r="D2737" t="str">
        <f t="shared" si="85"/>
        <v>VIIS:2013</v>
      </c>
      <c r="E2737">
        <v>90</v>
      </c>
      <c r="F2737">
        <v>47.732070569000001</v>
      </c>
      <c r="G2737">
        <v>9.0611694691999993</v>
      </c>
      <c r="H2737">
        <v>15.411201374999999</v>
      </c>
    </row>
    <row r="2738" spans="1:8" x14ac:dyDescent="0.25">
      <c r="A2738" t="s">
        <v>433</v>
      </c>
      <c r="B2738" t="str">
        <f t="shared" si="84"/>
        <v>VIIS</v>
      </c>
      <c r="C2738">
        <v>2014</v>
      </c>
      <c r="D2738" t="str">
        <f t="shared" si="85"/>
        <v>VIIS:2014</v>
      </c>
      <c r="E2738">
        <v>90</v>
      </c>
      <c r="F2738">
        <v>49.701408018999999</v>
      </c>
      <c r="G2738">
        <v>9.7482930329999995</v>
      </c>
      <c r="H2738">
        <v>15.871315836999999</v>
      </c>
    </row>
    <row r="2739" spans="1:8" x14ac:dyDescent="0.25">
      <c r="A2739" t="s">
        <v>433</v>
      </c>
      <c r="B2739" t="str">
        <f t="shared" si="84"/>
        <v>VIIS</v>
      </c>
      <c r="C2739">
        <v>2015</v>
      </c>
      <c r="D2739" t="str">
        <f t="shared" si="85"/>
        <v>VIIS:2015</v>
      </c>
      <c r="E2739">
        <v>90</v>
      </c>
      <c r="F2739">
        <v>49.236471874999999</v>
      </c>
      <c r="G2739">
        <v>9.0623692076999998</v>
      </c>
      <c r="H2739">
        <v>15.768407302</v>
      </c>
    </row>
    <row r="2740" spans="1:8" x14ac:dyDescent="0.25">
      <c r="A2740" t="s">
        <v>433</v>
      </c>
      <c r="B2740" t="str">
        <f t="shared" si="84"/>
        <v>VIIS</v>
      </c>
      <c r="C2740">
        <v>2016</v>
      </c>
      <c r="D2740" t="str">
        <f t="shared" si="85"/>
        <v>VIIS:2016</v>
      </c>
      <c r="E2740">
        <v>90</v>
      </c>
      <c r="F2740">
        <v>44.520492762000003</v>
      </c>
      <c r="G2740">
        <v>9.0073913268000005</v>
      </c>
      <c r="H2740">
        <v>14.723798895</v>
      </c>
    </row>
    <row r="2741" spans="1:8" x14ac:dyDescent="0.25">
      <c r="A2741" t="s">
        <v>434</v>
      </c>
      <c r="B2741" t="str">
        <f t="shared" si="84"/>
        <v>VILA</v>
      </c>
      <c r="C2741">
        <v>2003</v>
      </c>
      <c r="D2741" t="str">
        <f t="shared" si="85"/>
        <v>VILA:2003</v>
      </c>
      <c r="E2741">
        <v>90</v>
      </c>
      <c r="F2741">
        <v>140.53092806999999</v>
      </c>
      <c r="G2741">
        <v>7.9755361771000004</v>
      </c>
      <c r="H2741">
        <v>25.907761848</v>
      </c>
    </row>
    <row r="2742" spans="1:8" x14ac:dyDescent="0.25">
      <c r="A2742" t="s">
        <v>434</v>
      </c>
      <c r="B2742" t="str">
        <f t="shared" si="84"/>
        <v>VILA</v>
      </c>
      <c r="C2742">
        <v>2004</v>
      </c>
      <c r="D2742" t="str">
        <f t="shared" si="85"/>
        <v>VILA:2004</v>
      </c>
      <c r="E2742">
        <v>90</v>
      </c>
      <c r="F2742">
        <v>136.73391469000001</v>
      </c>
      <c r="G2742">
        <v>8.4929600966999992</v>
      </c>
      <c r="H2742">
        <v>25.097934926000001</v>
      </c>
    </row>
    <row r="2743" spans="1:8" x14ac:dyDescent="0.25">
      <c r="A2743" t="s">
        <v>434</v>
      </c>
      <c r="B2743" t="str">
        <f t="shared" si="84"/>
        <v>VILA</v>
      </c>
      <c r="C2743">
        <v>2005</v>
      </c>
      <c r="D2743" t="str">
        <f t="shared" si="85"/>
        <v>VILA:2005</v>
      </c>
      <c r="E2743">
        <v>90</v>
      </c>
      <c r="F2743">
        <v>160.3322364</v>
      </c>
      <c r="G2743">
        <v>8.0649230243000005</v>
      </c>
      <c r="H2743">
        <v>27.021620444</v>
      </c>
    </row>
    <row r="2744" spans="1:8" x14ac:dyDescent="0.25">
      <c r="A2744" t="s">
        <v>434</v>
      </c>
      <c r="B2744" t="str">
        <f t="shared" si="84"/>
        <v>VILA</v>
      </c>
      <c r="C2744">
        <v>2006</v>
      </c>
      <c r="D2744" t="str">
        <f t="shared" si="85"/>
        <v>VILA:2006</v>
      </c>
      <c r="E2744">
        <v>90</v>
      </c>
      <c r="F2744">
        <v>139.34240783000001</v>
      </c>
      <c r="G2744">
        <v>8.9211375320999995</v>
      </c>
      <c r="H2744">
        <v>25.721445073000002</v>
      </c>
    </row>
    <row r="2745" spans="1:8" x14ac:dyDescent="0.25">
      <c r="A2745" t="s">
        <v>434</v>
      </c>
      <c r="B2745" t="str">
        <f t="shared" si="84"/>
        <v>VILA</v>
      </c>
      <c r="C2745">
        <v>2007</v>
      </c>
      <c r="D2745" t="str">
        <f t="shared" si="85"/>
        <v>VILA:2007</v>
      </c>
      <c r="E2745">
        <v>90</v>
      </c>
      <c r="F2745">
        <v>150.19659407</v>
      </c>
      <c r="G2745">
        <v>8.5585567644000005</v>
      </c>
      <c r="H2745">
        <v>26.191085488999999</v>
      </c>
    </row>
    <row r="2746" spans="1:8" x14ac:dyDescent="0.25">
      <c r="A2746" t="s">
        <v>434</v>
      </c>
      <c r="B2746" t="str">
        <f t="shared" si="84"/>
        <v>VILA</v>
      </c>
      <c r="C2746">
        <v>2008</v>
      </c>
      <c r="D2746" t="str">
        <f t="shared" si="85"/>
        <v>VILA:2008</v>
      </c>
      <c r="E2746">
        <v>90</v>
      </c>
      <c r="F2746">
        <v>106.96864016000001</v>
      </c>
      <c r="G2746">
        <v>8.1965295997999998</v>
      </c>
      <c r="H2746">
        <v>23.402842364000001</v>
      </c>
    </row>
    <row r="2747" spans="1:8" x14ac:dyDescent="0.25">
      <c r="A2747" t="s">
        <v>434</v>
      </c>
      <c r="B2747" t="str">
        <f t="shared" si="84"/>
        <v>VILA</v>
      </c>
      <c r="C2747">
        <v>2009</v>
      </c>
      <c r="D2747" t="str">
        <f t="shared" si="85"/>
        <v>VILA:2009</v>
      </c>
      <c r="E2747">
        <v>90</v>
      </c>
      <c r="F2747">
        <v>113.26002413000001</v>
      </c>
      <c r="G2747">
        <v>8.6318454996000007</v>
      </c>
      <c r="H2747">
        <v>22.921042113999999</v>
      </c>
    </row>
    <row r="2748" spans="1:8" x14ac:dyDescent="0.25">
      <c r="A2748" t="s">
        <v>434</v>
      </c>
      <c r="B2748" t="str">
        <f t="shared" si="84"/>
        <v>VILA</v>
      </c>
      <c r="C2748">
        <v>2010</v>
      </c>
      <c r="D2748" t="str">
        <f t="shared" si="85"/>
        <v>VILA:2010</v>
      </c>
      <c r="E2748">
        <v>90</v>
      </c>
      <c r="F2748">
        <v>125.35415441000001</v>
      </c>
      <c r="G2748">
        <v>8.0375406274000003</v>
      </c>
      <c r="H2748">
        <v>24.832070001000002</v>
      </c>
    </row>
    <row r="2749" spans="1:8" x14ac:dyDescent="0.25">
      <c r="A2749" t="s">
        <v>434</v>
      </c>
      <c r="B2749" t="str">
        <f t="shared" si="84"/>
        <v>VILA</v>
      </c>
      <c r="C2749">
        <v>2011</v>
      </c>
      <c r="D2749" t="str">
        <f t="shared" si="85"/>
        <v>VILA:2011</v>
      </c>
      <c r="E2749">
        <v>90</v>
      </c>
      <c r="F2749">
        <v>107.68748493</v>
      </c>
      <c r="G2749">
        <v>7.9963201327000002</v>
      </c>
      <c r="H2749">
        <v>23.252981465000001</v>
      </c>
    </row>
    <row r="2750" spans="1:8" x14ac:dyDescent="0.25">
      <c r="A2750" t="s">
        <v>434</v>
      </c>
      <c r="B2750" t="str">
        <f t="shared" si="84"/>
        <v>VILA</v>
      </c>
      <c r="C2750">
        <v>2012</v>
      </c>
      <c r="D2750" t="str">
        <f t="shared" si="85"/>
        <v>VILA:2012</v>
      </c>
      <c r="E2750">
        <v>90</v>
      </c>
      <c r="F2750">
        <v>116.45763082000001</v>
      </c>
      <c r="G2750">
        <v>8.7585962014999996</v>
      </c>
      <c r="H2750">
        <v>23.681953200999999</v>
      </c>
    </row>
    <row r="2751" spans="1:8" x14ac:dyDescent="0.25">
      <c r="A2751" t="s">
        <v>434</v>
      </c>
      <c r="B2751" t="str">
        <f t="shared" si="84"/>
        <v>VILA</v>
      </c>
      <c r="C2751">
        <v>2013</v>
      </c>
      <c r="D2751" t="str">
        <f t="shared" si="85"/>
        <v>VILA:2013</v>
      </c>
      <c r="E2751">
        <v>90</v>
      </c>
      <c r="F2751">
        <v>98.427826616000004</v>
      </c>
      <c r="G2751">
        <v>8.6410340497</v>
      </c>
      <c r="H2751">
        <v>22.152562114999998</v>
      </c>
    </row>
    <row r="2752" spans="1:8" x14ac:dyDescent="0.25">
      <c r="A2752" t="s">
        <v>434</v>
      </c>
      <c r="B2752" t="str">
        <f t="shared" si="84"/>
        <v>VILA</v>
      </c>
      <c r="C2752">
        <v>2014</v>
      </c>
      <c r="D2752" t="str">
        <f t="shared" si="85"/>
        <v>VILA:2014</v>
      </c>
      <c r="E2752">
        <v>90</v>
      </c>
      <c r="F2752">
        <v>94.702814336000003</v>
      </c>
      <c r="G2752">
        <v>7.9708776182000003</v>
      </c>
      <c r="H2752">
        <v>21.733971876999998</v>
      </c>
    </row>
    <row r="2753" spans="1:8" x14ac:dyDescent="0.25">
      <c r="A2753" t="s">
        <v>434</v>
      </c>
      <c r="B2753" t="str">
        <f t="shared" si="84"/>
        <v>VILA</v>
      </c>
      <c r="C2753">
        <v>2015</v>
      </c>
      <c r="D2753" t="str">
        <f t="shared" si="85"/>
        <v>VILA:2015</v>
      </c>
      <c r="E2753">
        <v>90</v>
      </c>
      <c r="F2753">
        <v>76.428144066000002</v>
      </c>
      <c r="G2753">
        <v>7.9288334686999997</v>
      </c>
      <c r="H2753">
        <v>19.426556959999999</v>
      </c>
    </row>
    <row r="2754" spans="1:8" x14ac:dyDescent="0.25">
      <c r="A2754" t="s">
        <v>434</v>
      </c>
      <c r="B2754" t="str">
        <f t="shared" ref="B2754:B2817" si="86">LEFT(A2754,4)</f>
        <v>VILA</v>
      </c>
      <c r="C2754">
        <v>2016</v>
      </c>
      <c r="D2754" t="str">
        <f t="shared" ref="D2754:D2817" si="87">CONCATENATE(B2754,":",C2754)</f>
        <v>VILA:2016</v>
      </c>
      <c r="E2754">
        <v>90</v>
      </c>
      <c r="F2754">
        <v>69.26612575</v>
      </c>
      <c r="G2754">
        <v>8.0566318098000007</v>
      </c>
      <c r="H2754">
        <v>18.800196402000001</v>
      </c>
    </row>
    <row r="2755" spans="1:8" x14ac:dyDescent="0.25">
      <c r="A2755" t="s">
        <v>434</v>
      </c>
      <c r="B2755" t="str">
        <f t="shared" si="86"/>
        <v>VILA</v>
      </c>
      <c r="C2755">
        <v>2017</v>
      </c>
      <c r="D2755" t="str">
        <f t="shared" si="87"/>
        <v>VILA:2017</v>
      </c>
      <c r="E2755">
        <v>90</v>
      </c>
      <c r="F2755">
        <v>69.494167490999999</v>
      </c>
      <c r="G2755">
        <v>7.8969302817000004</v>
      </c>
      <c r="H2755">
        <v>19.011573735999999</v>
      </c>
    </row>
    <row r="2756" spans="1:8" x14ac:dyDescent="0.25">
      <c r="A2756" t="s">
        <v>435</v>
      </c>
      <c r="B2756" t="str">
        <f t="shared" si="86"/>
        <v>VOYA</v>
      </c>
      <c r="C2756">
        <v>2000</v>
      </c>
      <c r="D2756" t="str">
        <f t="shared" si="87"/>
        <v>VOYA:2000</v>
      </c>
      <c r="E2756">
        <v>90</v>
      </c>
      <c r="F2756">
        <v>61.219585983999998</v>
      </c>
      <c r="G2756">
        <v>9.4537111942000003</v>
      </c>
      <c r="H2756">
        <v>17.696610143000001</v>
      </c>
    </row>
    <row r="2757" spans="1:8" x14ac:dyDescent="0.25">
      <c r="A2757" t="s">
        <v>435</v>
      </c>
      <c r="B2757" t="str">
        <f t="shared" si="86"/>
        <v>VOYA</v>
      </c>
      <c r="C2757">
        <v>2001</v>
      </c>
      <c r="D2757" t="str">
        <f t="shared" si="87"/>
        <v>VOYA:2001</v>
      </c>
      <c r="E2757">
        <v>90</v>
      </c>
      <c r="F2757">
        <v>61.221599599000001</v>
      </c>
      <c r="G2757">
        <v>8.7388281867999993</v>
      </c>
      <c r="H2757">
        <v>17.702387223999999</v>
      </c>
    </row>
    <row r="2758" spans="1:8" x14ac:dyDescent="0.25">
      <c r="A2758" t="s">
        <v>435</v>
      </c>
      <c r="B2758" t="str">
        <f t="shared" si="86"/>
        <v>VOYA</v>
      </c>
      <c r="C2758">
        <v>2002</v>
      </c>
      <c r="D2758" t="str">
        <f t="shared" si="87"/>
        <v>VOYA:2002</v>
      </c>
      <c r="E2758">
        <v>90</v>
      </c>
      <c r="F2758">
        <v>63.099155531999997</v>
      </c>
      <c r="G2758">
        <v>9.0920941219000007</v>
      </c>
      <c r="H2758">
        <v>17.798252573999999</v>
      </c>
    </row>
    <row r="2759" spans="1:8" x14ac:dyDescent="0.25">
      <c r="A2759" t="s">
        <v>435</v>
      </c>
      <c r="B2759" t="str">
        <f t="shared" si="86"/>
        <v>VOYA</v>
      </c>
      <c r="C2759">
        <v>2003</v>
      </c>
      <c r="D2759" t="str">
        <f t="shared" si="87"/>
        <v>VOYA:2003</v>
      </c>
      <c r="E2759">
        <v>90</v>
      </c>
      <c r="F2759">
        <v>70.979201681000006</v>
      </c>
      <c r="G2759">
        <v>9.4898371154000003</v>
      </c>
      <c r="H2759">
        <v>18.768275544000002</v>
      </c>
    </row>
    <row r="2760" spans="1:8" x14ac:dyDescent="0.25">
      <c r="A2760" t="s">
        <v>435</v>
      </c>
      <c r="B2760" t="str">
        <f t="shared" si="86"/>
        <v>VOYA</v>
      </c>
      <c r="C2760">
        <v>2004</v>
      </c>
      <c r="D2760" t="str">
        <f t="shared" si="87"/>
        <v>VOYA:2004</v>
      </c>
      <c r="E2760">
        <v>90</v>
      </c>
      <c r="F2760">
        <v>57.549847935000003</v>
      </c>
      <c r="G2760">
        <v>8.9465973386000002</v>
      </c>
      <c r="H2760">
        <v>16.770375047000002</v>
      </c>
    </row>
    <row r="2761" spans="1:8" x14ac:dyDescent="0.25">
      <c r="A2761" t="s">
        <v>435</v>
      </c>
      <c r="B2761" t="str">
        <f t="shared" si="86"/>
        <v>VOYA</v>
      </c>
      <c r="C2761">
        <v>2005</v>
      </c>
      <c r="D2761" t="str">
        <f t="shared" si="87"/>
        <v>VOYA:2005</v>
      </c>
      <c r="E2761">
        <v>90</v>
      </c>
      <c r="F2761">
        <v>79.362349041000002</v>
      </c>
      <c r="G2761">
        <v>9.5147375655000008</v>
      </c>
      <c r="H2761">
        <v>19.578682518000001</v>
      </c>
    </row>
    <row r="2762" spans="1:8" x14ac:dyDescent="0.25">
      <c r="A2762" t="s">
        <v>435</v>
      </c>
      <c r="B2762" t="str">
        <f t="shared" si="86"/>
        <v>VOYA</v>
      </c>
      <c r="C2762">
        <v>2006</v>
      </c>
      <c r="D2762" t="str">
        <f t="shared" si="87"/>
        <v>VOYA:2006</v>
      </c>
      <c r="E2762">
        <v>90</v>
      </c>
      <c r="F2762">
        <v>67.083219115999995</v>
      </c>
      <c r="G2762">
        <v>8.9602887778000007</v>
      </c>
      <c r="H2762">
        <v>17.938041773999998</v>
      </c>
    </row>
    <row r="2763" spans="1:8" x14ac:dyDescent="0.25">
      <c r="A2763" t="s">
        <v>435</v>
      </c>
      <c r="B2763" t="str">
        <f t="shared" si="86"/>
        <v>VOYA</v>
      </c>
      <c r="C2763">
        <v>2007</v>
      </c>
      <c r="D2763" t="str">
        <f t="shared" si="87"/>
        <v>VOYA:2007</v>
      </c>
      <c r="E2763">
        <v>90</v>
      </c>
      <c r="F2763">
        <v>67.109574272000003</v>
      </c>
      <c r="G2763">
        <v>9.1081189702999996</v>
      </c>
      <c r="H2763">
        <v>17.943314043000001</v>
      </c>
    </row>
    <row r="2764" spans="1:8" x14ac:dyDescent="0.25">
      <c r="A2764" t="s">
        <v>435</v>
      </c>
      <c r="B2764" t="str">
        <f t="shared" si="86"/>
        <v>VOYA</v>
      </c>
      <c r="C2764">
        <v>2008</v>
      </c>
      <c r="D2764" t="str">
        <f t="shared" si="87"/>
        <v>VOYA:2008</v>
      </c>
      <c r="E2764">
        <v>90</v>
      </c>
      <c r="F2764">
        <v>64.038260691999994</v>
      </c>
      <c r="G2764">
        <v>9.2292397350000002</v>
      </c>
      <c r="H2764">
        <v>18.014689262000001</v>
      </c>
    </row>
    <row r="2765" spans="1:8" x14ac:dyDescent="0.25">
      <c r="A2765" t="s">
        <v>435</v>
      </c>
      <c r="B2765" t="str">
        <f t="shared" si="86"/>
        <v>VOYA</v>
      </c>
      <c r="C2765">
        <v>2009</v>
      </c>
      <c r="D2765" t="str">
        <f t="shared" si="87"/>
        <v>VOYA:2009</v>
      </c>
      <c r="E2765">
        <v>90</v>
      </c>
      <c r="F2765">
        <v>75.594295392999996</v>
      </c>
      <c r="G2765">
        <v>9.6534116600999997</v>
      </c>
      <c r="H2765">
        <v>19.614048543999999</v>
      </c>
    </row>
    <row r="2766" spans="1:8" x14ac:dyDescent="0.25">
      <c r="A2766" t="s">
        <v>435</v>
      </c>
      <c r="B2766" t="str">
        <f t="shared" si="86"/>
        <v>VOYA</v>
      </c>
      <c r="C2766">
        <v>2010</v>
      </c>
      <c r="D2766" t="str">
        <f t="shared" si="87"/>
        <v>VOYA:2010</v>
      </c>
      <c r="E2766">
        <v>90</v>
      </c>
      <c r="F2766">
        <v>55.765234931000002</v>
      </c>
      <c r="G2766">
        <v>9.0547094327999993</v>
      </c>
      <c r="H2766">
        <v>16.510289868000001</v>
      </c>
    </row>
    <row r="2767" spans="1:8" x14ac:dyDescent="0.25">
      <c r="A2767" t="s">
        <v>435</v>
      </c>
      <c r="B2767" t="str">
        <f t="shared" si="86"/>
        <v>VOYA</v>
      </c>
      <c r="C2767">
        <v>2011</v>
      </c>
      <c r="D2767" t="str">
        <f t="shared" si="87"/>
        <v>VOYA:2011</v>
      </c>
      <c r="E2767">
        <v>90</v>
      </c>
      <c r="F2767">
        <v>54.641078718999999</v>
      </c>
      <c r="G2767">
        <v>9.0902580462000007</v>
      </c>
      <c r="H2767">
        <v>16.565559654000001</v>
      </c>
    </row>
    <row r="2768" spans="1:8" x14ac:dyDescent="0.25">
      <c r="A2768" t="s">
        <v>435</v>
      </c>
      <c r="B2768" t="str">
        <f t="shared" si="86"/>
        <v>VOYA</v>
      </c>
      <c r="C2768">
        <v>2012</v>
      </c>
      <c r="D2768" t="str">
        <f t="shared" si="87"/>
        <v>VOYA:2012</v>
      </c>
      <c r="E2768">
        <v>90</v>
      </c>
      <c r="F2768">
        <v>55.977771732999997</v>
      </c>
      <c r="G2768">
        <v>8.6828369982000009</v>
      </c>
      <c r="H2768">
        <v>16.441982071000002</v>
      </c>
    </row>
    <row r="2769" spans="1:8" x14ac:dyDescent="0.25">
      <c r="A2769" t="s">
        <v>435</v>
      </c>
      <c r="B2769" t="str">
        <f t="shared" si="86"/>
        <v>VOYA</v>
      </c>
      <c r="C2769">
        <v>2013</v>
      </c>
      <c r="D2769" t="str">
        <f t="shared" si="87"/>
        <v>VOYA:2013</v>
      </c>
      <c r="E2769">
        <v>90</v>
      </c>
      <c r="F2769">
        <v>54.404003351</v>
      </c>
      <c r="G2769">
        <v>8.9208664589000009</v>
      </c>
      <c r="H2769">
        <v>16.493085520000001</v>
      </c>
    </row>
    <row r="2770" spans="1:8" x14ac:dyDescent="0.25">
      <c r="A2770" t="s">
        <v>435</v>
      </c>
      <c r="B2770" t="str">
        <f t="shared" si="86"/>
        <v>VOYA</v>
      </c>
      <c r="C2770">
        <v>2014</v>
      </c>
      <c r="D2770" t="str">
        <f t="shared" si="87"/>
        <v>VOYA:2014</v>
      </c>
      <c r="E2770">
        <v>90</v>
      </c>
      <c r="F2770">
        <v>53.672780856000003</v>
      </c>
      <c r="G2770">
        <v>8.5453409962000002</v>
      </c>
      <c r="H2770">
        <v>16.041604278000001</v>
      </c>
    </row>
    <row r="2771" spans="1:8" x14ac:dyDescent="0.25">
      <c r="A2771" t="s">
        <v>435</v>
      </c>
      <c r="B2771" t="str">
        <f t="shared" si="86"/>
        <v>VOYA</v>
      </c>
      <c r="C2771">
        <v>2015</v>
      </c>
      <c r="D2771" t="str">
        <f t="shared" si="87"/>
        <v>VOYA:2015</v>
      </c>
      <c r="E2771">
        <v>90</v>
      </c>
      <c r="F2771">
        <v>40.853476166</v>
      </c>
      <c r="G2771">
        <v>8.2970030773999994</v>
      </c>
      <c r="H2771">
        <v>13.641761725</v>
      </c>
    </row>
    <row r="2772" spans="1:8" x14ac:dyDescent="0.25">
      <c r="A2772" t="s">
        <v>435</v>
      </c>
      <c r="B2772" t="str">
        <f t="shared" si="86"/>
        <v>VOYA</v>
      </c>
      <c r="C2772">
        <v>2016</v>
      </c>
      <c r="D2772" t="str">
        <f t="shared" si="87"/>
        <v>VOYA:2016</v>
      </c>
      <c r="E2772">
        <v>90</v>
      </c>
      <c r="F2772">
        <v>36.609738808000003</v>
      </c>
      <c r="G2772">
        <v>8.1200415187000008</v>
      </c>
      <c r="H2772">
        <v>12.557417725000001</v>
      </c>
    </row>
    <row r="2773" spans="1:8" x14ac:dyDescent="0.25">
      <c r="A2773" t="s">
        <v>435</v>
      </c>
      <c r="B2773" t="str">
        <f t="shared" si="86"/>
        <v>VOYA</v>
      </c>
      <c r="C2773">
        <v>2017</v>
      </c>
      <c r="D2773" t="str">
        <f t="shared" si="87"/>
        <v>VOYA:2017</v>
      </c>
      <c r="E2773">
        <v>90</v>
      </c>
      <c r="F2773">
        <v>45.537687378000001</v>
      </c>
      <c r="G2773">
        <v>8.3385016892999992</v>
      </c>
      <c r="H2773">
        <v>14.239973424</v>
      </c>
    </row>
    <row r="2774" spans="1:8" x14ac:dyDescent="0.25">
      <c r="A2774" t="s">
        <v>436</v>
      </c>
      <c r="B2774" t="str">
        <f t="shared" si="86"/>
        <v>WASH</v>
      </c>
      <c r="C2774">
        <v>1990</v>
      </c>
      <c r="D2774" t="str">
        <f t="shared" si="87"/>
        <v>WASH:1990</v>
      </c>
      <c r="E2774">
        <v>90</v>
      </c>
      <c r="F2774">
        <v>134.03645173000001</v>
      </c>
      <c r="G2774">
        <v>8.4576984797999994</v>
      </c>
      <c r="H2774">
        <v>25.664450193</v>
      </c>
    </row>
    <row r="2775" spans="1:8" x14ac:dyDescent="0.25">
      <c r="A2775" t="s">
        <v>436</v>
      </c>
      <c r="B2775" t="str">
        <f t="shared" si="86"/>
        <v>WASH</v>
      </c>
      <c r="C2775">
        <v>1991</v>
      </c>
      <c r="D2775" t="str">
        <f t="shared" si="87"/>
        <v>WASH:1991</v>
      </c>
      <c r="E2775">
        <v>90</v>
      </c>
      <c r="F2775">
        <v>274.10032145999998</v>
      </c>
      <c r="G2775">
        <v>9.5355812319000002</v>
      </c>
      <c r="H2775">
        <v>32.551610789000001</v>
      </c>
    </row>
    <row r="2776" spans="1:8" x14ac:dyDescent="0.25">
      <c r="A2776" t="s">
        <v>436</v>
      </c>
      <c r="B2776" t="str">
        <f t="shared" si="86"/>
        <v>WASH</v>
      </c>
      <c r="C2776">
        <v>1992</v>
      </c>
      <c r="D2776" t="str">
        <f t="shared" si="87"/>
        <v>WASH:1992</v>
      </c>
      <c r="E2776">
        <v>90</v>
      </c>
      <c r="F2776">
        <v>243.13771478000001</v>
      </c>
      <c r="G2776">
        <v>9.1615603975000006</v>
      </c>
      <c r="H2776">
        <v>31.077805737999999</v>
      </c>
    </row>
    <row r="2777" spans="1:8" x14ac:dyDescent="0.25">
      <c r="A2777" t="s">
        <v>436</v>
      </c>
      <c r="B2777" t="str">
        <f t="shared" si="86"/>
        <v>WASH</v>
      </c>
      <c r="C2777">
        <v>1993</v>
      </c>
      <c r="D2777" t="str">
        <f t="shared" si="87"/>
        <v>WASH:1993</v>
      </c>
      <c r="E2777">
        <v>90</v>
      </c>
      <c r="F2777">
        <v>226.12851988</v>
      </c>
      <c r="G2777">
        <v>8.5689655527999999</v>
      </c>
      <c r="H2777">
        <v>30.472350592000002</v>
      </c>
    </row>
    <row r="2778" spans="1:8" x14ac:dyDescent="0.25">
      <c r="A2778" t="s">
        <v>436</v>
      </c>
      <c r="B2778" t="str">
        <f t="shared" si="86"/>
        <v>WASH</v>
      </c>
      <c r="C2778">
        <v>1994</v>
      </c>
      <c r="D2778" t="str">
        <f t="shared" si="87"/>
        <v>WASH:1994</v>
      </c>
      <c r="E2778">
        <v>90</v>
      </c>
      <c r="F2778">
        <v>201.82316277999999</v>
      </c>
      <c r="G2778">
        <v>8.9981080680000005</v>
      </c>
      <c r="H2778">
        <v>29.394242514999998</v>
      </c>
    </row>
    <row r="2779" spans="1:8" x14ac:dyDescent="0.25">
      <c r="A2779" t="s">
        <v>436</v>
      </c>
      <c r="B2779" t="str">
        <f t="shared" si="86"/>
        <v>WASH</v>
      </c>
      <c r="C2779">
        <v>1995</v>
      </c>
      <c r="D2779" t="str">
        <f t="shared" si="87"/>
        <v>WASH:1995</v>
      </c>
      <c r="E2779">
        <v>90</v>
      </c>
      <c r="F2779">
        <v>190.64512925</v>
      </c>
      <c r="G2779">
        <v>9.6209781589999999</v>
      </c>
      <c r="H2779">
        <v>29.067458202000001</v>
      </c>
    </row>
    <row r="2780" spans="1:8" x14ac:dyDescent="0.25">
      <c r="A2780" t="s">
        <v>436</v>
      </c>
      <c r="B2780" t="str">
        <f t="shared" si="86"/>
        <v>WASH</v>
      </c>
      <c r="C2780">
        <v>1996</v>
      </c>
      <c r="D2780" t="str">
        <f t="shared" si="87"/>
        <v>WASH:1996</v>
      </c>
      <c r="E2780">
        <v>90</v>
      </c>
      <c r="F2780">
        <v>220.13071228000001</v>
      </c>
      <c r="G2780">
        <v>9.3252317125000008</v>
      </c>
      <c r="H2780">
        <v>30.120802637000001</v>
      </c>
    </row>
    <row r="2781" spans="1:8" x14ac:dyDescent="0.25">
      <c r="A2781" t="s">
        <v>436</v>
      </c>
      <c r="B2781" t="str">
        <f t="shared" si="86"/>
        <v>WASH</v>
      </c>
      <c r="C2781">
        <v>1997</v>
      </c>
      <c r="D2781" t="str">
        <f t="shared" si="87"/>
        <v>WASH:1997</v>
      </c>
      <c r="E2781">
        <v>90</v>
      </c>
      <c r="F2781">
        <v>209.63564909999999</v>
      </c>
      <c r="G2781">
        <v>9.4451382622000004</v>
      </c>
      <c r="H2781">
        <v>29.622705409000002</v>
      </c>
    </row>
    <row r="2782" spans="1:8" x14ac:dyDescent="0.25">
      <c r="A2782" t="s">
        <v>436</v>
      </c>
      <c r="B2782" t="str">
        <f t="shared" si="86"/>
        <v>WASH</v>
      </c>
      <c r="C2782">
        <v>1999</v>
      </c>
      <c r="D2782" t="str">
        <f t="shared" si="87"/>
        <v>WASH:1999</v>
      </c>
      <c r="E2782">
        <v>90</v>
      </c>
      <c r="F2782">
        <v>184.34888186000001</v>
      </c>
      <c r="G2782">
        <v>9.2753551275999992</v>
      </c>
      <c r="H2782">
        <v>28.495015711000001</v>
      </c>
    </row>
    <row r="2783" spans="1:8" x14ac:dyDescent="0.25">
      <c r="A2783" t="s">
        <v>436</v>
      </c>
      <c r="B2783" t="str">
        <f t="shared" si="86"/>
        <v>WASH</v>
      </c>
      <c r="C2783">
        <v>2000</v>
      </c>
      <c r="D2783" t="str">
        <f t="shared" si="87"/>
        <v>WASH:2000</v>
      </c>
      <c r="E2783">
        <v>90</v>
      </c>
      <c r="F2783">
        <v>162.14544297</v>
      </c>
      <c r="G2783">
        <v>8.5155849365999998</v>
      </c>
      <c r="H2783">
        <v>27.48442124</v>
      </c>
    </row>
    <row r="2784" spans="1:8" x14ac:dyDescent="0.25">
      <c r="A2784" t="s">
        <v>436</v>
      </c>
      <c r="B2784" t="str">
        <f t="shared" si="86"/>
        <v>WASH</v>
      </c>
      <c r="C2784">
        <v>2001</v>
      </c>
      <c r="D2784" t="str">
        <f t="shared" si="87"/>
        <v>WASH:2001</v>
      </c>
      <c r="E2784">
        <v>90</v>
      </c>
      <c r="F2784">
        <v>176.7313738</v>
      </c>
      <c r="G2784">
        <v>9.0625530589000007</v>
      </c>
      <c r="H2784">
        <v>28.362639206000001</v>
      </c>
    </row>
    <row r="2785" spans="1:8" x14ac:dyDescent="0.25">
      <c r="A2785" t="s">
        <v>436</v>
      </c>
      <c r="B2785" t="str">
        <f t="shared" si="86"/>
        <v>WASH</v>
      </c>
      <c r="C2785">
        <v>2002</v>
      </c>
      <c r="D2785" t="str">
        <f t="shared" si="87"/>
        <v>WASH:2002</v>
      </c>
      <c r="E2785">
        <v>90</v>
      </c>
      <c r="F2785">
        <v>190.18659504999999</v>
      </c>
      <c r="G2785">
        <v>9.4714009232999992</v>
      </c>
      <c r="H2785">
        <v>28.871874378000001</v>
      </c>
    </row>
    <row r="2786" spans="1:8" x14ac:dyDescent="0.25">
      <c r="A2786" t="s">
        <v>436</v>
      </c>
      <c r="B2786" t="str">
        <f t="shared" si="86"/>
        <v>WASH</v>
      </c>
      <c r="C2786">
        <v>2003</v>
      </c>
      <c r="D2786" t="str">
        <f t="shared" si="87"/>
        <v>WASH:2003</v>
      </c>
      <c r="E2786">
        <v>90</v>
      </c>
      <c r="F2786">
        <v>181.19216238000001</v>
      </c>
      <c r="G2786">
        <v>9.2766111113999994</v>
      </c>
      <c r="H2786">
        <v>28.267897436999998</v>
      </c>
    </row>
    <row r="2787" spans="1:8" x14ac:dyDescent="0.25">
      <c r="A2787" t="s">
        <v>436</v>
      </c>
      <c r="B2787" t="str">
        <f t="shared" si="86"/>
        <v>WASH</v>
      </c>
      <c r="C2787">
        <v>2004</v>
      </c>
      <c r="D2787" t="str">
        <f t="shared" si="87"/>
        <v>WASH:2004</v>
      </c>
      <c r="E2787">
        <v>90</v>
      </c>
      <c r="F2787">
        <v>187.26094359000001</v>
      </c>
      <c r="G2787">
        <v>9.8542566470999997</v>
      </c>
      <c r="H2787">
        <v>28.714438337000001</v>
      </c>
    </row>
    <row r="2788" spans="1:8" x14ac:dyDescent="0.25">
      <c r="A2788" t="s">
        <v>436</v>
      </c>
      <c r="B2788" t="str">
        <f t="shared" si="86"/>
        <v>WASH</v>
      </c>
      <c r="C2788">
        <v>2005</v>
      </c>
      <c r="D2788" t="str">
        <f t="shared" si="87"/>
        <v>WASH:2005</v>
      </c>
      <c r="E2788">
        <v>90</v>
      </c>
      <c r="F2788">
        <v>237.31824979999999</v>
      </c>
      <c r="G2788">
        <v>9.6424160668999992</v>
      </c>
      <c r="H2788">
        <v>31.193889766000002</v>
      </c>
    </row>
    <row r="2789" spans="1:8" x14ac:dyDescent="0.25">
      <c r="A2789" t="s">
        <v>436</v>
      </c>
      <c r="B2789" t="str">
        <f t="shared" si="86"/>
        <v>WASH</v>
      </c>
      <c r="C2789">
        <v>2006</v>
      </c>
      <c r="D2789" t="str">
        <f t="shared" si="87"/>
        <v>WASH:2006</v>
      </c>
      <c r="E2789">
        <v>90</v>
      </c>
      <c r="F2789">
        <v>169.56515757</v>
      </c>
      <c r="G2789">
        <v>9.4689047994000006</v>
      </c>
      <c r="H2789">
        <v>27.687986724000002</v>
      </c>
    </row>
    <row r="2790" spans="1:8" x14ac:dyDescent="0.25">
      <c r="A2790" t="s">
        <v>436</v>
      </c>
      <c r="B2790" t="str">
        <f t="shared" si="86"/>
        <v>WASH</v>
      </c>
      <c r="C2790">
        <v>2007</v>
      </c>
      <c r="D2790" t="str">
        <f t="shared" si="87"/>
        <v>WASH:2007</v>
      </c>
      <c r="E2790">
        <v>90</v>
      </c>
      <c r="F2790">
        <v>172.76868966999999</v>
      </c>
      <c r="G2790">
        <v>9.4497174087999998</v>
      </c>
      <c r="H2790">
        <v>27.986681267000002</v>
      </c>
    </row>
    <row r="2791" spans="1:8" x14ac:dyDescent="0.25">
      <c r="A2791" t="s">
        <v>436</v>
      </c>
      <c r="B2791" t="str">
        <f t="shared" si="86"/>
        <v>WASH</v>
      </c>
      <c r="C2791">
        <v>2008</v>
      </c>
      <c r="D2791" t="str">
        <f t="shared" si="87"/>
        <v>WASH:2008</v>
      </c>
      <c r="E2791">
        <v>90</v>
      </c>
      <c r="F2791">
        <v>152.70722921999999</v>
      </c>
      <c r="G2791">
        <v>9.8420751844000005</v>
      </c>
      <c r="H2791">
        <v>26.864428011000001</v>
      </c>
    </row>
    <row r="2792" spans="1:8" x14ac:dyDescent="0.25">
      <c r="A2792" t="s">
        <v>436</v>
      </c>
      <c r="B2792" t="str">
        <f t="shared" si="86"/>
        <v>WASH</v>
      </c>
      <c r="C2792">
        <v>2009</v>
      </c>
      <c r="D2792" t="str">
        <f t="shared" si="87"/>
        <v>WASH:2009</v>
      </c>
      <c r="E2792">
        <v>90</v>
      </c>
      <c r="F2792">
        <v>114.54569035</v>
      </c>
      <c r="G2792">
        <v>9.2771441354000004</v>
      </c>
      <c r="H2792">
        <v>24.166629575000002</v>
      </c>
    </row>
    <row r="2793" spans="1:8" x14ac:dyDescent="0.25">
      <c r="A2793" t="s">
        <v>436</v>
      </c>
      <c r="B2793" t="str">
        <f t="shared" si="86"/>
        <v>WASH</v>
      </c>
      <c r="C2793">
        <v>2011</v>
      </c>
      <c r="D2793" t="str">
        <f t="shared" si="87"/>
        <v>WASH:2011</v>
      </c>
      <c r="E2793">
        <v>90</v>
      </c>
      <c r="F2793">
        <v>101.22492758999999</v>
      </c>
      <c r="G2793">
        <v>9.2490476911999995</v>
      </c>
      <c r="H2793">
        <v>22.855324373999998</v>
      </c>
    </row>
    <row r="2794" spans="1:8" x14ac:dyDescent="0.25">
      <c r="A2794" t="s">
        <v>436</v>
      </c>
      <c r="B2794" t="str">
        <f t="shared" si="86"/>
        <v>WASH</v>
      </c>
      <c r="C2794">
        <v>2012</v>
      </c>
      <c r="D2794" t="str">
        <f t="shared" si="87"/>
        <v>WASH:2012</v>
      </c>
      <c r="E2794">
        <v>90</v>
      </c>
      <c r="F2794">
        <v>87.893802269999995</v>
      </c>
      <c r="G2794">
        <v>9.1776321352999997</v>
      </c>
      <c r="H2794">
        <v>21.492842882000001</v>
      </c>
    </row>
    <row r="2795" spans="1:8" x14ac:dyDescent="0.25">
      <c r="A2795" t="s">
        <v>436</v>
      </c>
      <c r="B2795" t="str">
        <f t="shared" si="86"/>
        <v>WASH</v>
      </c>
      <c r="C2795">
        <v>2014</v>
      </c>
      <c r="D2795" t="str">
        <f t="shared" si="87"/>
        <v>WASH:2014</v>
      </c>
      <c r="E2795">
        <v>90</v>
      </c>
      <c r="F2795">
        <v>99.121310104000003</v>
      </c>
      <c r="G2795">
        <v>9.7156445333000008</v>
      </c>
      <c r="H2795">
        <v>22.543232490000001</v>
      </c>
    </row>
    <row r="2796" spans="1:8" x14ac:dyDescent="0.25">
      <c r="A2796" t="s">
        <v>437</v>
      </c>
      <c r="B2796" t="str">
        <f t="shared" si="86"/>
        <v>WEMI</v>
      </c>
      <c r="C2796">
        <v>1989</v>
      </c>
      <c r="D2796" t="str">
        <f t="shared" si="87"/>
        <v>WEMI:1989</v>
      </c>
      <c r="E2796">
        <v>90</v>
      </c>
      <c r="F2796">
        <v>26.351061691000002</v>
      </c>
      <c r="G2796">
        <v>3.9530645626999998</v>
      </c>
      <c r="H2796">
        <v>9.5202746021000006</v>
      </c>
    </row>
    <row r="2797" spans="1:8" x14ac:dyDescent="0.25">
      <c r="A2797" t="s">
        <v>437</v>
      </c>
      <c r="B2797" t="str">
        <f t="shared" si="86"/>
        <v>WEMI</v>
      </c>
      <c r="C2797">
        <v>1990</v>
      </c>
      <c r="D2797" t="str">
        <f t="shared" si="87"/>
        <v>WEMI:1990</v>
      </c>
      <c r="E2797">
        <v>90</v>
      </c>
      <c r="F2797">
        <v>23.618707622999999</v>
      </c>
      <c r="G2797">
        <v>3.2962252134000001</v>
      </c>
      <c r="H2797">
        <v>8.5086181067000002</v>
      </c>
    </row>
    <row r="2798" spans="1:8" x14ac:dyDescent="0.25">
      <c r="A2798" t="s">
        <v>437</v>
      </c>
      <c r="B2798" t="str">
        <f t="shared" si="86"/>
        <v>WEMI</v>
      </c>
      <c r="C2798">
        <v>1991</v>
      </c>
      <c r="D2798" t="str">
        <f t="shared" si="87"/>
        <v>WEMI:1991</v>
      </c>
      <c r="E2798">
        <v>90</v>
      </c>
      <c r="F2798">
        <v>23.377850738999999</v>
      </c>
      <c r="G2798">
        <v>4.0551047396</v>
      </c>
      <c r="H2798">
        <v>8.4504668339000002</v>
      </c>
    </row>
    <row r="2799" spans="1:8" x14ac:dyDescent="0.25">
      <c r="A2799" t="s">
        <v>437</v>
      </c>
      <c r="B2799" t="str">
        <f t="shared" si="86"/>
        <v>WEMI</v>
      </c>
      <c r="C2799">
        <v>1992</v>
      </c>
      <c r="D2799" t="str">
        <f t="shared" si="87"/>
        <v>WEMI:1992</v>
      </c>
      <c r="E2799">
        <v>90</v>
      </c>
      <c r="F2799">
        <v>24.964899926000001</v>
      </c>
      <c r="G2799">
        <v>3.8427312074</v>
      </c>
      <c r="H2799">
        <v>9.0841368756000005</v>
      </c>
    </row>
    <row r="2800" spans="1:8" x14ac:dyDescent="0.25">
      <c r="A2800" t="s">
        <v>437</v>
      </c>
      <c r="B2800" t="str">
        <f t="shared" si="86"/>
        <v>WEMI</v>
      </c>
      <c r="C2800">
        <v>1993</v>
      </c>
      <c r="D2800" t="str">
        <f t="shared" si="87"/>
        <v>WEMI:1993</v>
      </c>
      <c r="E2800">
        <v>90</v>
      </c>
      <c r="F2800">
        <v>26.694983632</v>
      </c>
      <c r="G2800">
        <v>3.9380268091000001</v>
      </c>
      <c r="H2800">
        <v>9.6816434420000004</v>
      </c>
    </row>
    <row r="2801" spans="1:8" x14ac:dyDescent="0.25">
      <c r="A2801" t="s">
        <v>437</v>
      </c>
      <c r="B2801" t="str">
        <f t="shared" si="86"/>
        <v>WEMI</v>
      </c>
      <c r="C2801">
        <v>1994</v>
      </c>
      <c r="D2801" t="str">
        <f t="shared" si="87"/>
        <v>WEMI:1994</v>
      </c>
      <c r="E2801">
        <v>90</v>
      </c>
      <c r="F2801">
        <v>25.614281377000001</v>
      </c>
      <c r="G2801">
        <v>4.0482750233999996</v>
      </c>
      <c r="H2801">
        <v>9.3411354676999991</v>
      </c>
    </row>
    <row r="2802" spans="1:8" x14ac:dyDescent="0.25">
      <c r="A2802" t="s">
        <v>437</v>
      </c>
      <c r="B2802" t="str">
        <f t="shared" si="86"/>
        <v>WEMI</v>
      </c>
      <c r="C2802">
        <v>1995</v>
      </c>
      <c r="D2802" t="str">
        <f t="shared" si="87"/>
        <v>WEMI:1995</v>
      </c>
      <c r="E2802">
        <v>90</v>
      </c>
      <c r="F2802">
        <v>25.891405631000001</v>
      </c>
      <c r="G2802">
        <v>4.1734565205000003</v>
      </c>
      <c r="H2802">
        <v>9.3620819682</v>
      </c>
    </row>
    <row r="2803" spans="1:8" x14ac:dyDescent="0.25">
      <c r="A2803" t="s">
        <v>437</v>
      </c>
      <c r="B2803" t="str">
        <f t="shared" si="86"/>
        <v>WEMI</v>
      </c>
      <c r="C2803">
        <v>1996</v>
      </c>
      <c r="D2803" t="str">
        <f t="shared" si="87"/>
        <v>WEMI:1996</v>
      </c>
      <c r="E2803">
        <v>90</v>
      </c>
      <c r="F2803">
        <v>24.022215751000001</v>
      </c>
      <c r="G2803">
        <v>4.1512377868000003</v>
      </c>
      <c r="H2803">
        <v>8.6464060047999993</v>
      </c>
    </row>
    <row r="2804" spans="1:8" x14ac:dyDescent="0.25">
      <c r="A2804" t="s">
        <v>437</v>
      </c>
      <c r="B2804" t="str">
        <f t="shared" si="86"/>
        <v>WEMI</v>
      </c>
      <c r="C2804">
        <v>1997</v>
      </c>
      <c r="D2804" t="str">
        <f t="shared" si="87"/>
        <v>WEMI:1997</v>
      </c>
      <c r="E2804">
        <v>90</v>
      </c>
      <c r="F2804">
        <v>25.050861612999999</v>
      </c>
      <c r="G2804">
        <v>3.9020545714999999</v>
      </c>
      <c r="H2804">
        <v>9.1067086073999999</v>
      </c>
    </row>
    <row r="2805" spans="1:8" x14ac:dyDescent="0.25">
      <c r="A2805" t="s">
        <v>437</v>
      </c>
      <c r="B2805" t="str">
        <f t="shared" si="86"/>
        <v>WEMI</v>
      </c>
      <c r="C2805">
        <v>1998</v>
      </c>
      <c r="D2805" t="str">
        <f t="shared" si="87"/>
        <v>WEMI:1998</v>
      </c>
      <c r="E2805">
        <v>90</v>
      </c>
      <c r="F2805">
        <v>27.414148507</v>
      </c>
      <c r="G2805">
        <v>4.0382521668000004</v>
      </c>
      <c r="H2805">
        <v>9.8749680258999994</v>
      </c>
    </row>
    <row r="2806" spans="1:8" x14ac:dyDescent="0.25">
      <c r="A2806" t="s">
        <v>437</v>
      </c>
      <c r="B2806" t="str">
        <f t="shared" si="86"/>
        <v>WEMI</v>
      </c>
      <c r="C2806">
        <v>1999</v>
      </c>
      <c r="D2806" t="str">
        <f t="shared" si="87"/>
        <v>WEMI:1999</v>
      </c>
      <c r="E2806">
        <v>90</v>
      </c>
      <c r="F2806">
        <v>24.114472165999999</v>
      </c>
      <c r="G2806">
        <v>4.1730047239000001</v>
      </c>
      <c r="H2806">
        <v>8.7100532485999995</v>
      </c>
    </row>
    <row r="2807" spans="1:8" x14ac:dyDescent="0.25">
      <c r="A2807" t="s">
        <v>437</v>
      </c>
      <c r="B2807" t="str">
        <f t="shared" si="86"/>
        <v>WEMI</v>
      </c>
      <c r="C2807">
        <v>2001</v>
      </c>
      <c r="D2807" t="str">
        <f t="shared" si="87"/>
        <v>WEMI:2001</v>
      </c>
      <c r="E2807">
        <v>90</v>
      </c>
      <c r="F2807">
        <v>22.414269078</v>
      </c>
      <c r="G2807">
        <v>3.4450825700999999</v>
      </c>
      <c r="H2807">
        <v>7.9697585009000003</v>
      </c>
    </row>
    <row r="2808" spans="1:8" x14ac:dyDescent="0.25">
      <c r="A2808" t="s">
        <v>437</v>
      </c>
      <c r="B2808" t="str">
        <f t="shared" si="86"/>
        <v>WEMI</v>
      </c>
      <c r="C2808">
        <v>2002</v>
      </c>
      <c r="D2808" t="str">
        <f t="shared" si="87"/>
        <v>WEMI:2002</v>
      </c>
      <c r="E2808">
        <v>90</v>
      </c>
      <c r="F2808">
        <v>22.030077265999999</v>
      </c>
      <c r="G2808">
        <v>3.765458255</v>
      </c>
      <c r="H2808">
        <v>7.7551039424999999</v>
      </c>
    </row>
    <row r="2809" spans="1:8" x14ac:dyDescent="0.25">
      <c r="A2809" t="s">
        <v>437</v>
      </c>
      <c r="B2809" t="str">
        <f t="shared" si="86"/>
        <v>WEMI</v>
      </c>
      <c r="C2809">
        <v>2003</v>
      </c>
      <c r="D2809" t="str">
        <f t="shared" si="87"/>
        <v>WEMI:2003</v>
      </c>
      <c r="E2809">
        <v>90</v>
      </c>
      <c r="F2809">
        <v>22.801012912000001</v>
      </c>
      <c r="G2809">
        <v>4.0312417993</v>
      </c>
      <c r="H2809">
        <v>8.1444246706999994</v>
      </c>
    </row>
    <row r="2810" spans="1:8" x14ac:dyDescent="0.25">
      <c r="A2810" t="s">
        <v>437</v>
      </c>
      <c r="B2810" t="str">
        <f t="shared" si="86"/>
        <v>WEMI</v>
      </c>
      <c r="C2810">
        <v>2004</v>
      </c>
      <c r="D2810" t="str">
        <f t="shared" si="87"/>
        <v>WEMI:2004</v>
      </c>
      <c r="E2810">
        <v>90</v>
      </c>
      <c r="F2810">
        <v>21.043270153999998</v>
      </c>
      <c r="G2810">
        <v>3.6718701729999998</v>
      </c>
      <c r="H2810">
        <v>7.3824704356000002</v>
      </c>
    </row>
    <row r="2811" spans="1:8" x14ac:dyDescent="0.25">
      <c r="A2811" t="s">
        <v>437</v>
      </c>
      <c r="B2811" t="str">
        <f t="shared" si="86"/>
        <v>WEMI</v>
      </c>
      <c r="C2811">
        <v>2005</v>
      </c>
      <c r="D2811" t="str">
        <f t="shared" si="87"/>
        <v>WEMI:2005</v>
      </c>
      <c r="E2811">
        <v>90</v>
      </c>
      <c r="F2811">
        <v>24.112660673000001</v>
      </c>
      <c r="G2811">
        <v>4.1442726481000003</v>
      </c>
      <c r="H2811">
        <v>8.6618436615000007</v>
      </c>
    </row>
    <row r="2812" spans="1:8" x14ac:dyDescent="0.25">
      <c r="A2812" t="s">
        <v>437</v>
      </c>
      <c r="B2812" t="str">
        <f t="shared" si="86"/>
        <v>WEMI</v>
      </c>
      <c r="C2812">
        <v>2006</v>
      </c>
      <c r="D2812" t="str">
        <f t="shared" si="87"/>
        <v>WEMI:2006</v>
      </c>
      <c r="E2812">
        <v>90</v>
      </c>
      <c r="F2812">
        <v>21.703140788999999</v>
      </c>
      <c r="G2812">
        <v>3.9780042732999998</v>
      </c>
      <c r="H2812">
        <v>7.6740657757999999</v>
      </c>
    </row>
    <row r="2813" spans="1:8" x14ac:dyDescent="0.25">
      <c r="A2813" t="s">
        <v>437</v>
      </c>
      <c r="B2813" t="str">
        <f t="shared" si="86"/>
        <v>WEMI</v>
      </c>
      <c r="C2813">
        <v>2007</v>
      </c>
      <c r="D2813" t="str">
        <f t="shared" si="87"/>
        <v>WEMI:2007</v>
      </c>
      <c r="E2813">
        <v>90</v>
      </c>
      <c r="F2813">
        <v>21.71974041</v>
      </c>
      <c r="G2813">
        <v>4.0166516140999997</v>
      </c>
      <c r="H2813">
        <v>7.6523571205999996</v>
      </c>
    </row>
    <row r="2814" spans="1:8" x14ac:dyDescent="0.25">
      <c r="A2814" t="s">
        <v>437</v>
      </c>
      <c r="B2814" t="str">
        <f t="shared" si="86"/>
        <v>WEMI</v>
      </c>
      <c r="C2814">
        <v>2008</v>
      </c>
      <c r="D2814" t="str">
        <f t="shared" si="87"/>
        <v>WEMI:2008</v>
      </c>
      <c r="E2814">
        <v>90</v>
      </c>
      <c r="F2814">
        <v>21.533758450000001</v>
      </c>
      <c r="G2814">
        <v>3.7524013886000001</v>
      </c>
      <c r="H2814">
        <v>7.5424917495999999</v>
      </c>
    </row>
    <row r="2815" spans="1:8" x14ac:dyDescent="0.25">
      <c r="A2815" t="s">
        <v>437</v>
      </c>
      <c r="B2815" t="str">
        <f t="shared" si="86"/>
        <v>WEMI</v>
      </c>
      <c r="C2815">
        <v>2009</v>
      </c>
      <c r="D2815" t="str">
        <f t="shared" si="87"/>
        <v>WEMI:2009</v>
      </c>
      <c r="E2815">
        <v>90</v>
      </c>
      <c r="F2815">
        <v>20.030178501000002</v>
      </c>
      <c r="G2815">
        <v>3.7121680632</v>
      </c>
      <c r="H2815">
        <v>6.8106457474999997</v>
      </c>
    </row>
    <row r="2816" spans="1:8" x14ac:dyDescent="0.25">
      <c r="A2816" t="s">
        <v>437</v>
      </c>
      <c r="B2816" t="str">
        <f t="shared" si="86"/>
        <v>WEMI</v>
      </c>
      <c r="C2816">
        <v>2010</v>
      </c>
      <c r="D2816" t="str">
        <f t="shared" si="87"/>
        <v>WEMI:2010</v>
      </c>
      <c r="E2816">
        <v>90</v>
      </c>
      <c r="F2816">
        <v>18.932771370000001</v>
      </c>
      <c r="G2816">
        <v>3.4553924587</v>
      </c>
      <c r="H2816">
        <v>6.3146330722000004</v>
      </c>
    </row>
    <row r="2817" spans="1:8" x14ac:dyDescent="0.25">
      <c r="A2817" t="s">
        <v>437</v>
      </c>
      <c r="B2817" t="str">
        <f t="shared" si="86"/>
        <v>WEMI</v>
      </c>
      <c r="C2817">
        <v>2011</v>
      </c>
      <c r="D2817" t="str">
        <f t="shared" si="87"/>
        <v>WEMI:2011</v>
      </c>
      <c r="E2817">
        <v>90</v>
      </c>
      <c r="F2817">
        <v>20.366864495000002</v>
      </c>
      <c r="G2817">
        <v>3.9835371062</v>
      </c>
      <c r="H2817">
        <v>6.9280202493000003</v>
      </c>
    </row>
    <row r="2818" spans="1:8" x14ac:dyDescent="0.25">
      <c r="A2818" t="s">
        <v>437</v>
      </c>
      <c r="B2818" t="str">
        <f t="shared" ref="B2818:B2881" si="88">LEFT(A2818,4)</f>
        <v>WEMI</v>
      </c>
      <c r="C2818">
        <v>2012</v>
      </c>
      <c r="D2818" t="str">
        <f t="shared" ref="D2818:D2881" si="89">CONCATENATE(B2818,":",C2818)</f>
        <v>WEMI:2012</v>
      </c>
      <c r="E2818">
        <v>90</v>
      </c>
      <c r="F2818">
        <v>20.254583509</v>
      </c>
      <c r="G2818">
        <v>3.4988669564000001</v>
      </c>
      <c r="H2818">
        <v>6.9557035350999996</v>
      </c>
    </row>
    <row r="2819" spans="1:8" x14ac:dyDescent="0.25">
      <c r="A2819" t="s">
        <v>437</v>
      </c>
      <c r="B2819" t="str">
        <f t="shared" si="88"/>
        <v>WEMI</v>
      </c>
      <c r="C2819">
        <v>2013</v>
      </c>
      <c r="D2819" t="str">
        <f t="shared" si="89"/>
        <v>WEMI:2013</v>
      </c>
      <c r="E2819">
        <v>90</v>
      </c>
      <c r="F2819">
        <v>20.534960374000001</v>
      </c>
      <c r="G2819">
        <v>4.1192699198999998</v>
      </c>
      <c r="H2819">
        <v>7.1404955903999996</v>
      </c>
    </row>
    <row r="2820" spans="1:8" x14ac:dyDescent="0.25">
      <c r="A2820" t="s">
        <v>437</v>
      </c>
      <c r="B2820" t="str">
        <f t="shared" si="88"/>
        <v>WEMI</v>
      </c>
      <c r="C2820">
        <v>2014</v>
      </c>
      <c r="D2820" t="str">
        <f t="shared" si="89"/>
        <v>WEMI:2014</v>
      </c>
      <c r="E2820">
        <v>90</v>
      </c>
      <c r="F2820">
        <v>20.913566625000001</v>
      </c>
      <c r="G2820">
        <v>4.2837248940999997</v>
      </c>
      <c r="H2820">
        <v>7.2870084294000002</v>
      </c>
    </row>
    <row r="2821" spans="1:8" x14ac:dyDescent="0.25">
      <c r="A2821" t="s">
        <v>437</v>
      </c>
      <c r="B2821" t="str">
        <f t="shared" si="88"/>
        <v>WEMI</v>
      </c>
      <c r="C2821">
        <v>2015</v>
      </c>
      <c r="D2821" t="str">
        <f t="shared" si="89"/>
        <v>WEMI:2015</v>
      </c>
      <c r="E2821">
        <v>90</v>
      </c>
      <c r="F2821">
        <v>18.736816545</v>
      </c>
      <c r="G2821">
        <v>3.8955025284000002</v>
      </c>
      <c r="H2821">
        <v>6.2179504014999996</v>
      </c>
    </row>
    <row r="2822" spans="1:8" x14ac:dyDescent="0.25">
      <c r="A2822" t="s">
        <v>437</v>
      </c>
      <c r="B2822" t="str">
        <f t="shared" si="88"/>
        <v>WEMI</v>
      </c>
      <c r="C2822">
        <v>2016</v>
      </c>
      <c r="D2822" t="str">
        <f t="shared" si="89"/>
        <v>WEMI:2016</v>
      </c>
      <c r="E2822">
        <v>90</v>
      </c>
      <c r="F2822">
        <v>18.633266214999999</v>
      </c>
      <c r="G2822">
        <v>3.8481886374999998</v>
      </c>
      <c r="H2822">
        <v>6.1171031389000001</v>
      </c>
    </row>
    <row r="2823" spans="1:8" x14ac:dyDescent="0.25">
      <c r="A2823" t="s">
        <v>437</v>
      </c>
      <c r="B2823" t="str">
        <f t="shared" si="88"/>
        <v>WEMI</v>
      </c>
      <c r="C2823">
        <v>2017</v>
      </c>
      <c r="D2823" t="str">
        <f t="shared" si="89"/>
        <v>WEMI:2017</v>
      </c>
      <c r="E2823">
        <v>90</v>
      </c>
      <c r="F2823">
        <v>20.295417908000001</v>
      </c>
      <c r="G2823">
        <v>4.1569341643</v>
      </c>
      <c r="H2823">
        <v>6.9619161732999997</v>
      </c>
    </row>
    <row r="2824" spans="1:8" x14ac:dyDescent="0.25">
      <c r="A2824" t="s">
        <v>163</v>
      </c>
      <c r="B2824" t="str">
        <f t="shared" si="88"/>
        <v>WHIT</v>
      </c>
      <c r="C2824">
        <v>2002</v>
      </c>
      <c r="D2824" t="str">
        <f t="shared" si="89"/>
        <v>WHIT:2002</v>
      </c>
      <c r="E2824">
        <v>90</v>
      </c>
      <c r="F2824">
        <v>35.403743486000003</v>
      </c>
      <c r="G2824">
        <v>4.6016918729</v>
      </c>
      <c r="H2824">
        <v>12.153334847</v>
      </c>
    </row>
    <row r="2825" spans="1:8" x14ac:dyDescent="0.25">
      <c r="A2825" t="s">
        <v>163</v>
      </c>
      <c r="B2825" t="str">
        <f t="shared" si="88"/>
        <v>WHIT</v>
      </c>
      <c r="C2825">
        <v>2003</v>
      </c>
      <c r="D2825" t="str">
        <f t="shared" si="89"/>
        <v>WHIT:2003</v>
      </c>
      <c r="E2825">
        <v>90</v>
      </c>
      <c r="F2825">
        <v>33.059002083000003</v>
      </c>
      <c r="G2825">
        <v>4.8805096928999996</v>
      </c>
      <c r="H2825">
        <v>11.832556258</v>
      </c>
    </row>
    <row r="2826" spans="1:8" x14ac:dyDescent="0.25">
      <c r="A2826" t="s">
        <v>163</v>
      </c>
      <c r="B2826" t="str">
        <f t="shared" si="88"/>
        <v>WHIT</v>
      </c>
      <c r="C2826">
        <v>2004</v>
      </c>
      <c r="D2826" t="str">
        <f t="shared" si="89"/>
        <v>WHIT:2004</v>
      </c>
      <c r="E2826">
        <v>90</v>
      </c>
      <c r="F2826">
        <v>27.475355195999999</v>
      </c>
      <c r="G2826">
        <v>4.4253474161000002</v>
      </c>
      <c r="H2826">
        <v>9.9307086284999997</v>
      </c>
    </row>
    <row r="2827" spans="1:8" x14ac:dyDescent="0.25">
      <c r="A2827" t="s">
        <v>163</v>
      </c>
      <c r="B2827" t="str">
        <f t="shared" si="88"/>
        <v>WHIT</v>
      </c>
      <c r="C2827">
        <v>2005</v>
      </c>
      <c r="D2827" t="str">
        <f t="shared" si="89"/>
        <v>WHIT:2005</v>
      </c>
      <c r="E2827">
        <v>90</v>
      </c>
      <c r="F2827">
        <v>37.179433903000003</v>
      </c>
      <c r="G2827">
        <v>5.5266867361000003</v>
      </c>
      <c r="H2827">
        <v>12.756465396999999</v>
      </c>
    </row>
    <row r="2828" spans="1:8" x14ac:dyDescent="0.25">
      <c r="A2828" t="s">
        <v>163</v>
      </c>
      <c r="B2828" t="str">
        <f t="shared" si="88"/>
        <v>WHIT</v>
      </c>
      <c r="C2828">
        <v>2006</v>
      </c>
      <c r="D2828" t="str">
        <f t="shared" si="89"/>
        <v>WHIT:2006</v>
      </c>
      <c r="E2828">
        <v>90</v>
      </c>
      <c r="F2828">
        <v>29.423840424000002</v>
      </c>
      <c r="G2828">
        <v>4.5721553948000002</v>
      </c>
      <c r="H2828">
        <v>10.585816885</v>
      </c>
    </row>
    <row r="2829" spans="1:8" x14ac:dyDescent="0.25">
      <c r="A2829" t="s">
        <v>163</v>
      </c>
      <c r="B2829" t="str">
        <f t="shared" si="88"/>
        <v>WHIT</v>
      </c>
      <c r="C2829">
        <v>2007</v>
      </c>
      <c r="D2829" t="str">
        <f t="shared" si="89"/>
        <v>WHIT:2007</v>
      </c>
      <c r="E2829">
        <v>90</v>
      </c>
      <c r="F2829">
        <v>32.234311233</v>
      </c>
      <c r="G2829">
        <v>4.6317375206999998</v>
      </c>
      <c r="H2829">
        <v>11.422433810999999</v>
      </c>
    </row>
    <row r="2830" spans="1:8" x14ac:dyDescent="0.25">
      <c r="A2830" t="s">
        <v>163</v>
      </c>
      <c r="B2830" t="str">
        <f t="shared" si="88"/>
        <v>WHIT</v>
      </c>
      <c r="C2830">
        <v>2008</v>
      </c>
      <c r="D2830" t="str">
        <f t="shared" si="89"/>
        <v>WHIT:2008</v>
      </c>
      <c r="E2830">
        <v>90</v>
      </c>
      <c r="F2830">
        <v>29.980156530999999</v>
      </c>
      <c r="G2830">
        <v>4.5298199395000003</v>
      </c>
      <c r="H2830">
        <v>10.777674272</v>
      </c>
    </row>
    <row r="2831" spans="1:8" x14ac:dyDescent="0.25">
      <c r="A2831" t="s">
        <v>163</v>
      </c>
      <c r="B2831" t="str">
        <f t="shared" si="88"/>
        <v>WHIT</v>
      </c>
      <c r="C2831">
        <v>2009</v>
      </c>
      <c r="D2831" t="str">
        <f t="shared" si="89"/>
        <v>WHIT:2009</v>
      </c>
      <c r="E2831">
        <v>90</v>
      </c>
      <c r="F2831">
        <v>28.679656662999999</v>
      </c>
      <c r="G2831">
        <v>4.4898265404000002</v>
      </c>
      <c r="H2831">
        <v>10.396795152999999</v>
      </c>
    </row>
    <row r="2832" spans="1:8" x14ac:dyDescent="0.25">
      <c r="A2832" t="s">
        <v>163</v>
      </c>
      <c r="B2832" t="str">
        <f t="shared" si="88"/>
        <v>WHIT</v>
      </c>
      <c r="C2832">
        <v>2010</v>
      </c>
      <c r="D2832" t="str">
        <f t="shared" si="89"/>
        <v>WHIT:2010</v>
      </c>
      <c r="E2832">
        <v>90</v>
      </c>
      <c r="F2832">
        <v>26.970356643999999</v>
      </c>
      <c r="G2832">
        <v>4.3111519136999998</v>
      </c>
      <c r="H2832">
        <v>9.6802256003</v>
      </c>
    </row>
    <row r="2833" spans="1:8" x14ac:dyDescent="0.25">
      <c r="A2833" t="s">
        <v>163</v>
      </c>
      <c r="B2833" t="str">
        <f t="shared" si="88"/>
        <v>WHIT</v>
      </c>
      <c r="C2833">
        <v>2011</v>
      </c>
      <c r="D2833" t="str">
        <f t="shared" si="89"/>
        <v>WHIT:2011</v>
      </c>
      <c r="E2833">
        <v>90</v>
      </c>
      <c r="F2833">
        <v>31.341000203</v>
      </c>
      <c r="G2833">
        <v>4.3826075650999998</v>
      </c>
      <c r="H2833">
        <v>11.263789967999999</v>
      </c>
    </row>
    <row r="2834" spans="1:8" x14ac:dyDescent="0.25">
      <c r="A2834" t="s">
        <v>163</v>
      </c>
      <c r="B2834" t="str">
        <f t="shared" si="88"/>
        <v>WHIT</v>
      </c>
      <c r="C2834">
        <v>2012</v>
      </c>
      <c r="D2834" t="str">
        <f t="shared" si="89"/>
        <v>WHIT:2012</v>
      </c>
      <c r="E2834">
        <v>90</v>
      </c>
      <c r="F2834">
        <v>29.094024364999999</v>
      </c>
      <c r="G2834">
        <v>4.3390726355</v>
      </c>
      <c r="H2834">
        <v>10.586033683</v>
      </c>
    </row>
    <row r="2835" spans="1:8" x14ac:dyDescent="0.25">
      <c r="A2835" t="s">
        <v>163</v>
      </c>
      <c r="B2835" t="str">
        <f t="shared" si="88"/>
        <v>WHIT</v>
      </c>
      <c r="C2835">
        <v>2013</v>
      </c>
      <c r="D2835" t="str">
        <f t="shared" si="89"/>
        <v>WHIT:2013</v>
      </c>
      <c r="E2835">
        <v>90</v>
      </c>
      <c r="F2835">
        <v>30.434658668000001</v>
      </c>
      <c r="G2835">
        <v>4.7805083069999998</v>
      </c>
      <c r="H2835">
        <v>10.982914492000001</v>
      </c>
    </row>
    <row r="2836" spans="1:8" x14ac:dyDescent="0.25">
      <c r="A2836" t="s">
        <v>163</v>
      </c>
      <c r="B2836" t="str">
        <f t="shared" si="88"/>
        <v>WHIT</v>
      </c>
      <c r="C2836">
        <v>2014</v>
      </c>
      <c r="D2836" t="str">
        <f t="shared" si="89"/>
        <v>WHIT:2014</v>
      </c>
      <c r="E2836">
        <v>90</v>
      </c>
      <c r="F2836">
        <v>30.711495968000001</v>
      </c>
      <c r="G2836">
        <v>4.7567890449999997</v>
      </c>
      <c r="H2836">
        <v>10.905411205</v>
      </c>
    </row>
    <row r="2837" spans="1:8" x14ac:dyDescent="0.25">
      <c r="A2837" t="s">
        <v>163</v>
      </c>
      <c r="B2837" t="str">
        <f t="shared" si="88"/>
        <v>WHIT</v>
      </c>
      <c r="C2837">
        <v>2015</v>
      </c>
      <c r="D2837" t="str">
        <f t="shared" si="89"/>
        <v>WHIT:2015</v>
      </c>
      <c r="E2837">
        <v>90</v>
      </c>
      <c r="F2837">
        <v>28.092901196</v>
      </c>
      <c r="G2837">
        <v>5.1740765441000001</v>
      </c>
      <c r="H2837">
        <v>10.187594793000001</v>
      </c>
    </row>
    <row r="2838" spans="1:8" x14ac:dyDescent="0.25">
      <c r="A2838" t="s">
        <v>163</v>
      </c>
      <c r="B2838" t="str">
        <f t="shared" si="88"/>
        <v>WHIT</v>
      </c>
      <c r="C2838">
        <v>2016</v>
      </c>
      <c r="D2838" t="str">
        <f t="shared" si="89"/>
        <v>WHIT:2016</v>
      </c>
      <c r="E2838">
        <v>90</v>
      </c>
      <c r="F2838">
        <v>26.993518599000002</v>
      </c>
      <c r="G2838">
        <v>4.9769947089000004</v>
      </c>
      <c r="H2838">
        <v>9.3851998561999999</v>
      </c>
    </row>
    <row r="2839" spans="1:8" x14ac:dyDescent="0.25">
      <c r="A2839" t="s">
        <v>163</v>
      </c>
      <c r="B2839" t="str">
        <f t="shared" si="88"/>
        <v>WHIT</v>
      </c>
      <c r="C2839">
        <v>2017</v>
      </c>
      <c r="D2839" t="str">
        <f t="shared" si="89"/>
        <v>WHIT:2017</v>
      </c>
      <c r="E2839">
        <v>90</v>
      </c>
      <c r="F2839">
        <v>26.68423173</v>
      </c>
      <c r="G2839">
        <v>4.6501990579000001</v>
      </c>
      <c r="H2839">
        <v>9.6653327912000009</v>
      </c>
    </row>
    <row r="2840" spans="1:8" x14ac:dyDescent="0.25">
      <c r="A2840" t="s">
        <v>438</v>
      </c>
      <c r="B2840" t="str">
        <f t="shared" si="88"/>
        <v>WHPA</v>
      </c>
      <c r="C2840">
        <v>2001</v>
      </c>
      <c r="D2840" t="str">
        <f t="shared" si="89"/>
        <v>WHPA:2001</v>
      </c>
      <c r="E2840">
        <v>90</v>
      </c>
      <c r="F2840">
        <v>28.808244314</v>
      </c>
      <c r="G2840">
        <v>5.3173888252000001</v>
      </c>
      <c r="H2840">
        <v>10.366159858</v>
      </c>
    </row>
    <row r="2841" spans="1:8" x14ac:dyDescent="0.25">
      <c r="A2841" t="s">
        <v>438</v>
      </c>
      <c r="B2841" t="str">
        <f t="shared" si="88"/>
        <v>WHPA</v>
      </c>
      <c r="C2841">
        <v>2002</v>
      </c>
      <c r="D2841" t="str">
        <f t="shared" si="89"/>
        <v>WHPA:2002</v>
      </c>
      <c r="E2841">
        <v>90</v>
      </c>
      <c r="F2841">
        <v>28.854943077000001</v>
      </c>
      <c r="G2841">
        <v>6.3850898958000002</v>
      </c>
      <c r="H2841">
        <v>10.232881124</v>
      </c>
    </row>
    <row r="2842" spans="1:8" x14ac:dyDescent="0.25">
      <c r="A2842" t="s">
        <v>438</v>
      </c>
      <c r="B2842" t="str">
        <f t="shared" si="88"/>
        <v>WHPA</v>
      </c>
      <c r="C2842">
        <v>2003</v>
      </c>
      <c r="D2842" t="str">
        <f t="shared" si="89"/>
        <v>WHPA:2003</v>
      </c>
      <c r="E2842">
        <v>90</v>
      </c>
      <c r="F2842">
        <v>29.929320572000002</v>
      </c>
      <c r="G2842">
        <v>6.2317253457000001</v>
      </c>
      <c r="H2842">
        <v>10.704722032999999</v>
      </c>
    </row>
    <row r="2843" spans="1:8" x14ac:dyDescent="0.25">
      <c r="A2843" t="s">
        <v>438</v>
      </c>
      <c r="B2843" t="str">
        <f t="shared" si="88"/>
        <v>WHPA</v>
      </c>
      <c r="C2843">
        <v>2004</v>
      </c>
      <c r="D2843" t="str">
        <f t="shared" si="89"/>
        <v>WHPA:2004</v>
      </c>
      <c r="E2843">
        <v>90</v>
      </c>
      <c r="F2843">
        <v>29.419117581999998</v>
      </c>
      <c r="G2843">
        <v>6.3290708961000002</v>
      </c>
      <c r="H2843">
        <v>10.609225943</v>
      </c>
    </row>
    <row r="2844" spans="1:8" x14ac:dyDescent="0.25">
      <c r="A2844" t="s">
        <v>438</v>
      </c>
      <c r="B2844" t="str">
        <f t="shared" si="88"/>
        <v>WHPA</v>
      </c>
      <c r="C2844">
        <v>2005</v>
      </c>
      <c r="D2844" t="str">
        <f t="shared" si="89"/>
        <v>WHPA:2005</v>
      </c>
      <c r="E2844">
        <v>90</v>
      </c>
      <c r="F2844">
        <v>25.467104825</v>
      </c>
      <c r="G2844">
        <v>5.2956864014000002</v>
      </c>
      <c r="H2844">
        <v>9.1170733760000005</v>
      </c>
    </row>
    <row r="2845" spans="1:8" x14ac:dyDescent="0.25">
      <c r="A2845" t="s">
        <v>438</v>
      </c>
      <c r="B2845" t="str">
        <f t="shared" si="88"/>
        <v>WHPA</v>
      </c>
      <c r="C2845">
        <v>2006</v>
      </c>
      <c r="D2845" t="str">
        <f t="shared" si="89"/>
        <v>WHPA:2006</v>
      </c>
      <c r="E2845">
        <v>90</v>
      </c>
      <c r="F2845">
        <v>29.989875336000001</v>
      </c>
      <c r="G2845">
        <v>6.4941000880999997</v>
      </c>
      <c r="H2845">
        <v>10.769778369999999</v>
      </c>
    </row>
    <row r="2846" spans="1:8" x14ac:dyDescent="0.25">
      <c r="A2846" t="s">
        <v>438</v>
      </c>
      <c r="B2846" t="str">
        <f t="shared" si="88"/>
        <v>WHPA</v>
      </c>
      <c r="C2846">
        <v>2007</v>
      </c>
      <c r="D2846" t="str">
        <f t="shared" si="89"/>
        <v>WHPA:2007</v>
      </c>
      <c r="E2846">
        <v>90</v>
      </c>
      <c r="F2846">
        <v>24.947134517999999</v>
      </c>
      <c r="G2846">
        <v>5.6481470516999996</v>
      </c>
      <c r="H2846">
        <v>8.8856159228999996</v>
      </c>
    </row>
    <row r="2847" spans="1:8" x14ac:dyDescent="0.25">
      <c r="A2847" t="s">
        <v>438</v>
      </c>
      <c r="B2847" t="str">
        <f t="shared" si="88"/>
        <v>WHPA</v>
      </c>
      <c r="C2847">
        <v>2008</v>
      </c>
      <c r="D2847" t="str">
        <f t="shared" si="89"/>
        <v>WHPA:2008</v>
      </c>
      <c r="E2847">
        <v>90</v>
      </c>
      <c r="F2847">
        <v>26.746812154000001</v>
      </c>
      <c r="G2847">
        <v>5.7677392467999997</v>
      </c>
      <c r="H2847">
        <v>9.5879645163999996</v>
      </c>
    </row>
    <row r="2848" spans="1:8" x14ac:dyDescent="0.25">
      <c r="A2848" t="s">
        <v>438</v>
      </c>
      <c r="B2848" t="str">
        <f t="shared" si="88"/>
        <v>WHPA</v>
      </c>
      <c r="C2848">
        <v>2009</v>
      </c>
      <c r="D2848" t="str">
        <f t="shared" si="89"/>
        <v>WHPA:2009</v>
      </c>
      <c r="E2848">
        <v>90</v>
      </c>
      <c r="F2848">
        <v>29.231131462</v>
      </c>
      <c r="G2848">
        <v>6.2015891805000001</v>
      </c>
      <c r="H2848">
        <v>10.584102637999999</v>
      </c>
    </row>
    <row r="2849" spans="1:8" x14ac:dyDescent="0.25">
      <c r="A2849" t="s">
        <v>438</v>
      </c>
      <c r="B2849" t="str">
        <f t="shared" si="88"/>
        <v>WHPA</v>
      </c>
      <c r="C2849">
        <v>2010</v>
      </c>
      <c r="D2849" t="str">
        <f t="shared" si="89"/>
        <v>WHPA:2010</v>
      </c>
      <c r="E2849">
        <v>90</v>
      </c>
      <c r="F2849">
        <v>24.913346609000001</v>
      </c>
      <c r="G2849">
        <v>6.0818769263999997</v>
      </c>
      <c r="H2849">
        <v>8.8941059117000005</v>
      </c>
    </row>
    <row r="2850" spans="1:8" x14ac:dyDescent="0.25">
      <c r="A2850" t="s">
        <v>438</v>
      </c>
      <c r="B2850" t="str">
        <f t="shared" si="88"/>
        <v>WHPA</v>
      </c>
      <c r="C2850">
        <v>2011</v>
      </c>
      <c r="D2850" t="str">
        <f t="shared" si="89"/>
        <v>WHPA:2011</v>
      </c>
      <c r="E2850">
        <v>90</v>
      </c>
      <c r="F2850">
        <v>22.941005764</v>
      </c>
      <c r="G2850">
        <v>5.0977616843</v>
      </c>
      <c r="H2850">
        <v>8.0841868913999999</v>
      </c>
    </row>
    <row r="2851" spans="1:8" x14ac:dyDescent="0.25">
      <c r="A2851" t="s">
        <v>438</v>
      </c>
      <c r="B2851" t="str">
        <f t="shared" si="88"/>
        <v>WHPA</v>
      </c>
      <c r="C2851">
        <v>2012</v>
      </c>
      <c r="D2851" t="str">
        <f t="shared" si="89"/>
        <v>WHPA:2012</v>
      </c>
      <c r="E2851">
        <v>90</v>
      </c>
      <c r="F2851">
        <v>23.936965957999998</v>
      </c>
      <c r="G2851">
        <v>5.3763630172000001</v>
      </c>
      <c r="H2851">
        <v>8.3300309892000008</v>
      </c>
    </row>
    <row r="2852" spans="1:8" x14ac:dyDescent="0.25">
      <c r="A2852" t="s">
        <v>438</v>
      </c>
      <c r="B2852" t="str">
        <f t="shared" si="88"/>
        <v>WHPA</v>
      </c>
      <c r="C2852">
        <v>2013</v>
      </c>
      <c r="D2852" t="str">
        <f t="shared" si="89"/>
        <v>WHPA:2013</v>
      </c>
      <c r="E2852">
        <v>90</v>
      </c>
      <c r="F2852">
        <v>26.343112791999999</v>
      </c>
      <c r="G2852">
        <v>6.6576399895999998</v>
      </c>
      <c r="H2852">
        <v>9.4283173958000006</v>
      </c>
    </row>
    <row r="2853" spans="1:8" x14ac:dyDescent="0.25">
      <c r="A2853" t="s">
        <v>438</v>
      </c>
      <c r="B2853" t="str">
        <f t="shared" si="88"/>
        <v>WHPA</v>
      </c>
      <c r="C2853">
        <v>2014</v>
      </c>
      <c r="D2853" t="str">
        <f t="shared" si="89"/>
        <v>WHPA:2014</v>
      </c>
      <c r="E2853">
        <v>90</v>
      </c>
      <c r="F2853">
        <v>23.89504363</v>
      </c>
      <c r="G2853">
        <v>5.7015538074999998</v>
      </c>
      <c r="H2853">
        <v>8.3551346005999996</v>
      </c>
    </row>
    <row r="2854" spans="1:8" x14ac:dyDescent="0.25">
      <c r="A2854" t="s">
        <v>438</v>
      </c>
      <c r="B2854" t="str">
        <f t="shared" si="88"/>
        <v>WHPA</v>
      </c>
      <c r="C2854">
        <v>2015</v>
      </c>
      <c r="D2854" t="str">
        <f t="shared" si="89"/>
        <v>WHPA:2015</v>
      </c>
      <c r="E2854">
        <v>90</v>
      </c>
      <c r="F2854">
        <v>24.914490675</v>
      </c>
      <c r="G2854">
        <v>5.8220944299999999</v>
      </c>
      <c r="H2854">
        <v>8.7564401715999995</v>
      </c>
    </row>
    <row r="2855" spans="1:8" x14ac:dyDescent="0.25">
      <c r="A2855" t="s">
        <v>438</v>
      </c>
      <c r="B2855" t="str">
        <f t="shared" si="88"/>
        <v>WHPA</v>
      </c>
      <c r="C2855">
        <v>2016</v>
      </c>
      <c r="D2855" t="str">
        <f t="shared" si="89"/>
        <v>WHPA:2016</v>
      </c>
      <c r="E2855">
        <v>90</v>
      </c>
      <c r="F2855">
        <v>21.784407018</v>
      </c>
      <c r="G2855">
        <v>5.772471178</v>
      </c>
      <c r="H2855">
        <v>7.6555298316</v>
      </c>
    </row>
    <row r="2856" spans="1:8" x14ac:dyDescent="0.25">
      <c r="A2856" t="s">
        <v>438</v>
      </c>
      <c r="B2856" t="str">
        <f t="shared" si="88"/>
        <v>WHPA</v>
      </c>
      <c r="C2856">
        <v>2017</v>
      </c>
      <c r="D2856" t="str">
        <f t="shared" si="89"/>
        <v>WHPA:2017</v>
      </c>
      <c r="E2856">
        <v>90</v>
      </c>
      <c r="F2856">
        <v>21.394328341000001</v>
      </c>
      <c r="G2856">
        <v>5.2701151377000004</v>
      </c>
      <c r="H2856">
        <v>7.4315022471000001</v>
      </c>
    </row>
    <row r="2857" spans="1:8" x14ac:dyDescent="0.25">
      <c r="A2857" t="s">
        <v>113</v>
      </c>
      <c r="B2857" t="str">
        <f t="shared" si="88"/>
        <v>WHPE</v>
      </c>
      <c r="C2857">
        <v>2002</v>
      </c>
      <c r="D2857" t="str">
        <f t="shared" si="89"/>
        <v>WHPE:2002</v>
      </c>
      <c r="E2857">
        <v>90</v>
      </c>
      <c r="F2857">
        <v>20.806756127</v>
      </c>
      <c r="G2857">
        <v>2.9798205146000001</v>
      </c>
      <c r="H2857">
        <v>7.2113842236999997</v>
      </c>
    </row>
    <row r="2858" spans="1:8" x14ac:dyDescent="0.25">
      <c r="A2858" t="s">
        <v>113</v>
      </c>
      <c r="B2858" t="str">
        <f t="shared" si="88"/>
        <v>WHPE</v>
      </c>
      <c r="C2858">
        <v>2003</v>
      </c>
      <c r="D2858" t="str">
        <f t="shared" si="89"/>
        <v>WHPE:2003</v>
      </c>
      <c r="E2858">
        <v>90</v>
      </c>
      <c r="F2858">
        <v>22.67432586</v>
      </c>
      <c r="G2858">
        <v>3.1761391072</v>
      </c>
      <c r="H2858">
        <v>7.9199091050000003</v>
      </c>
    </row>
    <row r="2859" spans="1:8" x14ac:dyDescent="0.25">
      <c r="A2859" t="s">
        <v>113</v>
      </c>
      <c r="B2859" t="str">
        <f t="shared" si="88"/>
        <v>WHPE</v>
      </c>
      <c r="C2859">
        <v>2004</v>
      </c>
      <c r="D2859" t="str">
        <f t="shared" si="89"/>
        <v>WHPE:2004</v>
      </c>
      <c r="E2859">
        <v>90</v>
      </c>
      <c r="F2859">
        <v>20.174621560999999</v>
      </c>
      <c r="G2859">
        <v>3.1772247494000001</v>
      </c>
      <c r="H2859">
        <v>6.9333421585000004</v>
      </c>
    </row>
    <row r="2860" spans="1:8" x14ac:dyDescent="0.25">
      <c r="A2860" t="s">
        <v>113</v>
      </c>
      <c r="B2860" t="str">
        <f t="shared" si="88"/>
        <v>WHPE</v>
      </c>
      <c r="C2860">
        <v>2005</v>
      </c>
      <c r="D2860" t="str">
        <f t="shared" si="89"/>
        <v>WHPE:2005</v>
      </c>
      <c r="E2860">
        <v>90</v>
      </c>
      <c r="F2860">
        <v>22.873640496</v>
      </c>
      <c r="G2860">
        <v>3.4329929903999998</v>
      </c>
      <c r="H2860">
        <v>8.1277225137000002</v>
      </c>
    </row>
    <row r="2861" spans="1:8" x14ac:dyDescent="0.25">
      <c r="A2861" t="s">
        <v>113</v>
      </c>
      <c r="B2861" t="str">
        <f t="shared" si="88"/>
        <v>WHPE</v>
      </c>
      <c r="C2861">
        <v>2006</v>
      </c>
      <c r="D2861" t="str">
        <f t="shared" si="89"/>
        <v>WHPE:2006</v>
      </c>
      <c r="E2861">
        <v>90</v>
      </c>
      <c r="F2861">
        <v>22.425350891000001</v>
      </c>
      <c r="G2861">
        <v>3.6954636279000002</v>
      </c>
      <c r="H2861">
        <v>7.9626789489999998</v>
      </c>
    </row>
    <row r="2862" spans="1:8" x14ac:dyDescent="0.25">
      <c r="A2862" t="s">
        <v>113</v>
      </c>
      <c r="B2862" t="str">
        <f t="shared" si="88"/>
        <v>WHPE</v>
      </c>
      <c r="C2862">
        <v>2007</v>
      </c>
      <c r="D2862" t="str">
        <f t="shared" si="89"/>
        <v>WHPE:2007</v>
      </c>
      <c r="E2862">
        <v>90</v>
      </c>
      <c r="F2862">
        <v>20.653426870000001</v>
      </c>
      <c r="G2862">
        <v>3.2428202441999998</v>
      </c>
      <c r="H2862">
        <v>7.0995333714999997</v>
      </c>
    </row>
    <row r="2863" spans="1:8" x14ac:dyDescent="0.25">
      <c r="A2863" t="s">
        <v>113</v>
      </c>
      <c r="B2863" t="str">
        <f t="shared" si="88"/>
        <v>WHPE</v>
      </c>
      <c r="C2863">
        <v>2008</v>
      </c>
      <c r="D2863" t="str">
        <f t="shared" si="89"/>
        <v>WHPE:2008</v>
      </c>
      <c r="E2863">
        <v>90</v>
      </c>
      <c r="F2863">
        <v>20.735453969999998</v>
      </c>
      <c r="G2863">
        <v>3.0932103595</v>
      </c>
      <c r="H2863">
        <v>7.1254320239000002</v>
      </c>
    </row>
    <row r="2864" spans="1:8" x14ac:dyDescent="0.25">
      <c r="A2864" t="s">
        <v>113</v>
      </c>
      <c r="B2864" t="str">
        <f t="shared" si="88"/>
        <v>WHPE</v>
      </c>
      <c r="C2864">
        <v>2009</v>
      </c>
      <c r="D2864" t="str">
        <f t="shared" si="89"/>
        <v>WHPE:2009</v>
      </c>
      <c r="E2864">
        <v>90</v>
      </c>
      <c r="F2864">
        <v>18.747854331999999</v>
      </c>
      <c r="G2864">
        <v>2.6422687931</v>
      </c>
      <c r="H2864">
        <v>6.0750374983000004</v>
      </c>
    </row>
    <row r="2865" spans="1:8" x14ac:dyDescent="0.25">
      <c r="A2865" t="s">
        <v>113</v>
      </c>
      <c r="B2865" t="str">
        <f t="shared" si="88"/>
        <v>WHPE</v>
      </c>
      <c r="C2865">
        <v>2011</v>
      </c>
      <c r="D2865" t="str">
        <f t="shared" si="89"/>
        <v>WHPE:2011</v>
      </c>
      <c r="E2865">
        <v>90</v>
      </c>
      <c r="F2865">
        <v>21.061893302000001</v>
      </c>
      <c r="G2865">
        <v>3.4953674719999999</v>
      </c>
      <c r="H2865">
        <v>7.1768908925000003</v>
      </c>
    </row>
    <row r="2866" spans="1:8" x14ac:dyDescent="0.25">
      <c r="A2866" t="s">
        <v>113</v>
      </c>
      <c r="B2866" t="str">
        <f t="shared" si="88"/>
        <v>WHPE</v>
      </c>
      <c r="C2866">
        <v>2012</v>
      </c>
      <c r="D2866" t="str">
        <f t="shared" si="89"/>
        <v>WHPE:2012</v>
      </c>
      <c r="E2866">
        <v>90</v>
      </c>
      <c r="F2866">
        <v>21.541853035999999</v>
      </c>
      <c r="G2866">
        <v>3.4873971720000001</v>
      </c>
      <c r="H2866">
        <v>7.5334917084999997</v>
      </c>
    </row>
    <row r="2867" spans="1:8" x14ac:dyDescent="0.25">
      <c r="A2867" t="s">
        <v>113</v>
      </c>
      <c r="B2867" t="str">
        <f t="shared" si="88"/>
        <v>WHPE</v>
      </c>
      <c r="C2867">
        <v>2013</v>
      </c>
      <c r="D2867" t="str">
        <f t="shared" si="89"/>
        <v>WHPE:2013</v>
      </c>
      <c r="E2867">
        <v>90</v>
      </c>
      <c r="F2867">
        <v>20.598981827999999</v>
      </c>
      <c r="G2867">
        <v>3.4323762160000002</v>
      </c>
      <c r="H2867">
        <v>7.0469152372000003</v>
      </c>
    </row>
    <row r="2868" spans="1:8" x14ac:dyDescent="0.25">
      <c r="A2868" t="s">
        <v>113</v>
      </c>
      <c r="B2868" t="str">
        <f t="shared" si="88"/>
        <v>WHPE</v>
      </c>
      <c r="C2868">
        <v>2014</v>
      </c>
      <c r="D2868" t="str">
        <f t="shared" si="89"/>
        <v>WHPE:2014</v>
      </c>
      <c r="E2868">
        <v>90</v>
      </c>
      <c r="F2868">
        <v>19.439819483000001</v>
      </c>
      <c r="G2868">
        <v>3.4717819456000001</v>
      </c>
      <c r="H2868">
        <v>6.4648635309999998</v>
      </c>
    </row>
    <row r="2869" spans="1:8" x14ac:dyDescent="0.25">
      <c r="A2869" t="s">
        <v>113</v>
      </c>
      <c r="B2869" t="str">
        <f t="shared" si="88"/>
        <v>WHPE</v>
      </c>
      <c r="C2869">
        <v>2015</v>
      </c>
      <c r="D2869" t="str">
        <f t="shared" si="89"/>
        <v>WHPE:2015</v>
      </c>
      <c r="E2869">
        <v>90</v>
      </c>
      <c r="F2869">
        <v>20.079217120999999</v>
      </c>
      <c r="G2869">
        <v>3.7983596651</v>
      </c>
      <c r="H2869">
        <v>6.6337554137000003</v>
      </c>
    </row>
    <row r="2870" spans="1:8" x14ac:dyDescent="0.25">
      <c r="A2870" t="s">
        <v>113</v>
      </c>
      <c r="B2870" t="str">
        <f t="shared" si="88"/>
        <v>WHPE</v>
      </c>
      <c r="C2870">
        <v>2016</v>
      </c>
      <c r="D2870" t="str">
        <f t="shared" si="89"/>
        <v>WHPE:2016</v>
      </c>
      <c r="E2870">
        <v>90</v>
      </c>
      <c r="F2870">
        <v>17.114478991999999</v>
      </c>
      <c r="G2870">
        <v>2.9387139076</v>
      </c>
      <c r="H2870">
        <v>5.2720229246999999</v>
      </c>
    </row>
    <row r="2871" spans="1:8" x14ac:dyDescent="0.25">
      <c r="A2871" t="s">
        <v>113</v>
      </c>
      <c r="B2871" t="str">
        <f t="shared" si="88"/>
        <v>WHPE</v>
      </c>
      <c r="C2871">
        <v>2017</v>
      </c>
      <c r="D2871" t="str">
        <f t="shared" si="89"/>
        <v>WHPE:2017</v>
      </c>
      <c r="E2871">
        <v>90</v>
      </c>
      <c r="F2871">
        <v>17.939940607</v>
      </c>
      <c r="G2871">
        <v>3.1317533718999999</v>
      </c>
      <c r="H2871">
        <v>5.7409819565999998</v>
      </c>
    </row>
    <row r="2872" spans="1:8" x14ac:dyDescent="0.25">
      <c r="A2872" t="s">
        <v>51</v>
      </c>
      <c r="B2872" t="str">
        <f t="shared" si="88"/>
        <v>WHRI</v>
      </c>
      <c r="C2872">
        <v>2001</v>
      </c>
      <c r="D2872" t="str">
        <f t="shared" si="89"/>
        <v>WHRI:2001</v>
      </c>
      <c r="E2872">
        <v>90</v>
      </c>
      <c r="F2872">
        <v>20.689328193000001</v>
      </c>
      <c r="G2872">
        <v>3.3206779861000002</v>
      </c>
      <c r="H2872">
        <v>7.1016269772999996</v>
      </c>
    </row>
    <row r="2873" spans="1:8" x14ac:dyDescent="0.25">
      <c r="A2873" t="s">
        <v>51</v>
      </c>
      <c r="B2873" t="str">
        <f t="shared" si="88"/>
        <v>WHRI</v>
      </c>
      <c r="C2873">
        <v>2002</v>
      </c>
      <c r="D2873" t="str">
        <f t="shared" si="89"/>
        <v>WHRI:2002</v>
      </c>
      <c r="E2873">
        <v>90</v>
      </c>
      <c r="F2873">
        <v>19.234097874</v>
      </c>
      <c r="G2873">
        <v>2.9290272571</v>
      </c>
      <c r="H2873">
        <v>6.4237833537000002</v>
      </c>
    </row>
    <row r="2874" spans="1:8" x14ac:dyDescent="0.25">
      <c r="A2874" t="s">
        <v>51</v>
      </c>
      <c r="B2874" t="str">
        <f t="shared" si="88"/>
        <v>WHRI</v>
      </c>
      <c r="C2874">
        <v>2003</v>
      </c>
      <c r="D2874" t="str">
        <f t="shared" si="89"/>
        <v>WHRI:2003</v>
      </c>
      <c r="E2874">
        <v>90</v>
      </c>
      <c r="F2874">
        <v>18.470312784000001</v>
      </c>
      <c r="G2874">
        <v>2.7632564044999999</v>
      </c>
      <c r="H2874">
        <v>5.9643218273</v>
      </c>
    </row>
    <row r="2875" spans="1:8" x14ac:dyDescent="0.25">
      <c r="A2875" t="s">
        <v>51</v>
      </c>
      <c r="B2875" t="str">
        <f t="shared" si="88"/>
        <v>WHRI</v>
      </c>
      <c r="C2875">
        <v>2004</v>
      </c>
      <c r="D2875" t="str">
        <f t="shared" si="89"/>
        <v>WHRI:2004</v>
      </c>
      <c r="E2875">
        <v>90</v>
      </c>
      <c r="F2875">
        <v>17.848719124999999</v>
      </c>
      <c r="G2875">
        <v>2.7927675264</v>
      </c>
      <c r="H2875">
        <v>5.7005803481999999</v>
      </c>
    </row>
    <row r="2876" spans="1:8" x14ac:dyDescent="0.25">
      <c r="A2876" t="s">
        <v>51</v>
      </c>
      <c r="B2876" t="str">
        <f t="shared" si="88"/>
        <v>WHRI</v>
      </c>
      <c r="C2876">
        <v>2005</v>
      </c>
      <c r="D2876" t="str">
        <f t="shared" si="89"/>
        <v>WHRI:2005</v>
      </c>
      <c r="E2876">
        <v>90</v>
      </c>
      <c r="F2876">
        <v>19.270388641</v>
      </c>
      <c r="G2876">
        <v>2.6739340553000002</v>
      </c>
      <c r="H2876">
        <v>6.3690033143999996</v>
      </c>
    </row>
    <row r="2877" spans="1:8" x14ac:dyDescent="0.25">
      <c r="A2877" t="s">
        <v>51</v>
      </c>
      <c r="B2877" t="str">
        <f t="shared" si="88"/>
        <v>WHRI</v>
      </c>
      <c r="C2877">
        <v>2006</v>
      </c>
      <c r="D2877" t="str">
        <f t="shared" si="89"/>
        <v>WHRI:2006</v>
      </c>
      <c r="E2877">
        <v>90</v>
      </c>
      <c r="F2877">
        <v>19.284362781999999</v>
      </c>
      <c r="G2877">
        <v>3.0351436127999998</v>
      </c>
      <c r="H2877">
        <v>6.4457992834000004</v>
      </c>
    </row>
    <row r="2878" spans="1:8" x14ac:dyDescent="0.25">
      <c r="A2878" t="s">
        <v>51</v>
      </c>
      <c r="B2878" t="str">
        <f t="shared" si="88"/>
        <v>WHRI</v>
      </c>
      <c r="C2878">
        <v>2007</v>
      </c>
      <c r="D2878" t="str">
        <f t="shared" si="89"/>
        <v>WHRI:2007</v>
      </c>
      <c r="E2878">
        <v>90</v>
      </c>
      <c r="F2878">
        <v>19.288960410000001</v>
      </c>
      <c r="G2878">
        <v>3.0634355783</v>
      </c>
      <c r="H2878">
        <v>6.4351739290000003</v>
      </c>
    </row>
    <row r="2879" spans="1:8" x14ac:dyDescent="0.25">
      <c r="A2879" t="s">
        <v>51</v>
      </c>
      <c r="B2879" t="str">
        <f t="shared" si="88"/>
        <v>WHRI</v>
      </c>
      <c r="C2879">
        <v>2008</v>
      </c>
      <c r="D2879" t="str">
        <f t="shared" si="89"/>
        <v>WHRI:2008</v>
      </c>
      <c r="E2879">
        <v>90</v>
      </c>
      <c r="F2879">
        <v>19.168485598</v>
      </c>
      <c r="G2879">
        <v>2.9917515281</v>
      </c>
      <c r="H2879">
        <v>6.3379283638999997</v>
      </c>
    </row>
    <row r="2880" spans="1:8" x14ac:dyDescent="0.25">
      <c r="A2880" t="s">
        <v>51</v>
      </c>
      <c r="B2880" t="str">
        <f t="shared" si="88"/>
        <v>WHRI</v>
      </c>
      <c r="C2880">
        <v>2009</v>
      </c>
      <c r="D2880" t="str">
        <f t="shared" si="89"/>
        <v>WHRI:2009</v>
      </c>
      <c r="E2880">
        <v>90</v>
      </c>
      <c r="F2880">
        <v>18.973367700000001</v>
      </c>
      <c r="G2880">
        <v>3.0197458397000001</v>
      </c>
      <c r="H2880">
        <v>6.2231567119999998</v>
      </c>
    </row>
    <row r="2881" spans="1:8" x14ac:dyDescent="0.25">
      <c r="A2881" t="s">
        <v>51</v>
      </c>
      <c r="B2881" t="str">
        <f t="shared" si="88"/>
        <v>WHRI</v>
      </c>
      <c r="C2881">
        <v>2010</v>
      </c>
      <c r="D2881" t="str">
        <f t="shared" si="89"/>
        <v>WHRI:2010</v>
      </c>
      <c r="E2881">
        <v>90</v>
      </c>
      <c r="F2881">
        <v>16.672454305999999</v>
      </c>
      <c r="G2881">
        <v>2.1660726272000002</v>
      </c>
      <c r="H2881">
        <v>4.9984689214999998</v>
      </c>
    </row>
    <row r="2882" spans="1:8" x14ac:dyDescent="0.25">
      <c r="A2882" t="s">
        <v>51</v>
      </c>
      <c r="B2882" t="str">
        <f t="shared" ref="B2882:B2945" si="90">LEFT(A2882,4)</f>
        <v>WHRI</v>
      </c>
      <c r="C2882">
        <v>2011</v>
      </c>
      <c r="D2882" t="str">
        <f t="shared" ref="D2882:D2945" si="91">CONCATENATE(B2882,":",C2882)</f>
        <v>WHRI:2011</v>
      </c>
      <c r="E2882">
        <v>90</v>
      </c>
      <c r="F2882">
        <v>18.673196908000001</v>
      </c>
      <c r="G2882">
        <v>3.0709384521</v>
      </c>
      <c r="H2882">
        <v>5.9808042988999999</v>
      </c>
    </row>
    <row r="2883" spans="1:8" x14ac:dyDescent="0.25">
      <c r="A2883" t="s">
        <v>51</v>
      </c>
      <c r="B2883" t="str">
        <f t="shared" si="90"/>
        <v>WHRI</v>
      </c>
      <c r="C2883">
        <v>2012</v>
      </c>
      <c r="D2883" t="str">
        <f t="shared" si="91"/>
        <v>WHRI:2012</v>
      </c>
      <c r="E2883">
        <v>90</v>
      </c>
      <c r="F2883">
        <v>18.454005858999999</v>
      </c>
      <c r="G2883">
        <v>2.8266864858999998</v>
      </c>
      <c r="H2883">
        <v>5.9477877676000004</v>
      </c>
    </row>
    <row r="2884" spans="1:8" x14ac:dyDescent="0.25">
      <c r="A2884" t="s">
        <v>51</v>
      </c>
      <c r="B2884" t="str">
        <f t="shared" si="90"/>
        <v>WHRI</v>
      </c>
      <c r="C2884">
        <v>2013</v>
      </c>
      <c r="D2884" t="str">
        <f t="shared" si="91"/>
        <v>WHRI:2013</v>
      </c>
      <c r="E2884">
        <v>90</v>
      </c>
      <c r="F2884">
        <v>17.332369126</v>
      </c>
      <c r="G2884">
        <v>2.7279618687</v>
      </c>
      <c r="H2884">
        <v>5.4240471140000004</v>
      </c>
    </row>
    <row r="2885" spans="1:8" x14ac:dyDescent="0.25">
      <c r="A2885" t="s">
        <v>51</v>
      </c>
      <c r="B2885" t="str">
        <f t="shared" si="90"/>
        <v>WHRI</v>
      </c>
      <c r="C2885">
        <v>2014</v>
      </c>
      <c r="D2885" t="str">
        <f t="shared" si="91"/>
        <v>WHRI:2014</v>
      </c>
      <c r="E2885">
        <v>90</v>
      </c>
      <c r="F2885">
        <v>17.261913661000001</v>
      </c>
      <c r="G2885">
        <v>3.0824430693</v>
      </c>
      <c r="H2885">
        <v>5.3969328660000002</v>
      </c>
    </row>
    <row r="2886" spans="1:8" x14ac:dyDescent="0.25">
      <c r="A2886" t="s">
        <v>51</v>
      </c>
      <c r="B2886" t="str">
        <f t="shared" si="90"/>
        <v>WHRI</v>
      </c>
      <c r="C2886">
        <v>2015</v>
      </c>
      <c r="D2886" t="str">
        <f t="shared" si="91"/>
        <v>WHRI:2015</v>
      </c>
      <c r="E2886">
        <v>90</v>
      </c>
      <c r="F2886">
        <v>16.487023111999999</v>
      </c>
      <c r="G2886">
        <v>2.850984827</v>
      </c>
      <c r="H2886">
        <v>4.8594813778999999</v>
      </c>
    </row>
    <row r="2887" spans="1:8" x14ac:dyDescent="0.25">
      <c r="A2887" t="s">
        <v>51</v>
      </c>
      <c r="B2887" t="str">
        <f t="shared" si="90"/>
        <v>WHRI</v>
      </c>
      <c r="C2887">
        <v>2016</v>
      </c>
      <c r="D2887" t="str">
        <f t="shared" si="91"/>
        <v>WHRI:2016</v>
      </c>
      <c r="E2887">
        <v>90</v>
      </c>
      <c r="F2887">
        <v>15.574050449</v>
      </c>
      <c r="G2887">
        <v>2.4952134192000002</v>
      </c>
      <c r="H2887">
        <v>4.2587925785999996</v>
      </c>
    </row>
    <row r="2888" spans="1:8" x14ac:dyDescent="0.25">
      <c r="A2888" t="s">
        <v>51</v>
      </c>
      <c r="B2888" t="str">
        <f t="shared" si="90"/>
        <v>WHRI</v>
      </c>
      <c r="C2888">
        <v>2017</v>
      </c>
      <c r="D2888" t="str">
        <f t="shared" si="91"/>
        <v>WHRI:2017</v>
      </c>
      <c r="E2888">
        <v>90</v>
      </c>
      <c r="F2888">
        <v>16.9409496</v>
      </c>
      <c r="G2888">
        <v>2.8923625285000001</v>
      </c>
      <c r="H2888">
        <v>5.0251627705999997</v>
      </c>
    </row>
    <row r="2889" spans="1:8" x14ac:dyDescent="0.25">
      <c r="A2889" t="s">
        <v>168</v>
      </c>
      <c r="B2889" t="str">
        <f t="shared" si="90"/>
        <v>WICA</v>
      </c>
      <c r="C2889">
        <v>2000</v>
      </c>
      <c r="D2889" t="str">
        <f t="shared" si="91"/>
        <v>WICA:2000</v>
      </c>
      <c r="E2889">
        <v>90</v>
      </c>
      <c r="F2889">
        <v>34.036427158000002</v>
      </c>
      <c r="G2889">
        <v>4.7524948874000001</v>
      </c>
      <c r="H2889">
        <v>12.006697384000001</v>
      </c>
    </row>
    <row r="2890" spans="1:8" x14ac:dyDescent="0.25">
      <c r="A2890" t="s">
        <v>168</v>
      </c>
      <c r="B2890" t="str">
        <f t="shared" si="90"/>
        <v>WICA</v>
      </c>
      <c r="C2890">
        <v>2001</v>
      </c>
      <c r="D2890" t="str">
        <f t="shared" si="91"/>
        <v>WICA:2001</v>
      </c>
      <c r="E2890">
        <v>90</v>
      </c>
      <c r="F2890">
        <v>41.538747651999998</v>
      </c>
      <c r="G2890">
        <v>5.0627987279999997</v>
      </c>
      <c r="H2890">
        <v>13.563970234999999</v>
      </c>
    </row>
    <row r="2891" spans="1:8" x14ac:dyDescent="0.25">
      <c r="A2891" t="s">
        <v>168</v>
      </c>
      <c r="B2891" t="str">
        <f t="shared" si="90"/>
        <v>WICA</v>
      </c>
      <c r="C2891">
        <v>2002</v>
      </c>
      <c r="D2891" t="str">
        <f t="shared" si="91"/>
        <v>WICA:2002</v>
      </c>
      <c r="E2891">
        <v>90</v>
      </c>
      <c r="F2891">
        <v>38.756317441</v>
      </c>
      <c r="G2891">
        <v>5.2058070787000004</v>
      </c>
      <c r="H2891">
        <v>13.041067955999999</v>
      </c>
    </row>
    <row r="2892" spans="1:8" x14ac:dyDescent="0.25">
      <c r="A2892" t="s">
        <v>168</v>
      </c>
      <c r="B2892" t="str">
        <f t="shared" si="90"/>
        <v>WICA</v>
      </c>
      <c r="C2892">
        <v>2003</v>
      </c>
      <c r="D2892" t="str">
        <f t="shared" si="91"/>
        <v>WICA:2003</v>
      </c>
      <c r="E2892">
        <v>90</v>
      </c>
      <c r="F2892">
        <v>39.582621895999999</v>
      </c>
      <c r="G2892">
        <v>5.6581979908999998</v>
      </c>
      <c r="H2892">
        <v>13.522083747</v>
      </c>
    </row>
    <row r="2893" spans="1:8" x14ac:dyDescent="0.25">
      <c r="A2893" t="s">
        <v>168</v>
      </c>
      <c r="B2893" t="str">
        <f t="shared" si="90"/>
        <v>WICA</v>
      </c>
      <c r="C2893">
        <v>2004</v>
      </c>
      <c r="D2893" t="str">
        <f t="shared" si="91"/>
        <v>WICA:2004</v>
      </c>
      <c r="E2893">
        <v>90</v>
      </c>
      <c r="F2893">
        <v>40.703608082000002</v>
      </c>
      <c r="G2893">
        <v>5.6780156984000003</v>
      </c>
      <c r="H2893">
        <v>13.327767974</v>
      </c>
    </row>
    <row r="2894" spans="1:8" x14ac:dyDescent="0.25">
      <c r="A2894" t="s">
        <v>168</v>
      </c>
      <c r="B2894" t="str">
        <f t="shared" si="90"/>
        <v>WICA</v>
      </c>
      <c r="C2894">
        <v>2005</v>
      </c>
      <c r="D2894" t="str">
        <f t="shared" si="91"/>
        <v>WICA:2005</v>
      </c>
      <c r="E2894">
        <v>90</v>
      </c>
      <c r="F2894">
        <v>44.491443779999997</v>
      </c>
      <c r="G2894">
        <v>6.2724653997999997</v>
      </c>
      <c r="H2894">
        <v>14.537470982</v>
      </c>
    </row>
    <row r="2895" spans="1:8" x14ac:dyDescent="0.25">
      <c r="A2895" t="s">
        <v>168</v>
      </c>
      <c r="B2895" t="str">
        <f t="shared" si="90"/>
        <v>WICA</v>
      </c>
      <c r="C2895">
        <v>2006</v>
      </c>
      <c r="D2895" t="str">
        <f t="shared" si="91"/>
        <v>WICA:2006</v>
      </c>
      <c r="E2895">
        <v>90</v>
      </c>
      <c r="F2895">
        <v>43.985694746999997</v>
      </c>
      <c r="G2895">
        <v>5.8050829259999999</v>
      </c>
      <c r="H2895">
        <v>13.839296936</v>
      </c>
    </row>
    <row r="2896" spans="1:8" x14ac:dyDescent="0.25">
      <c r="A2896" t="s">
        <v>168</v>
      </c>
      <c r="B2896" t="str">
        <f t="shared" si="90"/>
        <v>WICA</v>
      </c>
      <c r="C2896">
        <v>2007</v>
      </c>
      <c r="D2896" t="str">
        <f t="shared" si="91"/>
        <v>WICA:2007</v>
      </c>
      <c r="E2896">
        <v>90</v>
      </c>
      <c r="F2896">
        <v>41.854860713000001</v>
      </c>
      <c r="G2896">
        <v>5.4864581992000003</v>
      </c>
      <c r="H2896">
        <v>13.960185807</v>
      </c>
    </row>
    <row r="2897" spans="1:8" x14ac:dyDescent="0.25">
      <c r="A2897" t="s">
        <v>168</v>
      </c>
      <c r="B2897" t="str">
        <f t="shared" si="90"/>
        <v>WICA</v>
      </c>
      <c r="C2897">
        <v>2008</v>
      </c>
      <c r="D2897" t="str">
        <f t="shared" si="91"/>
        <v>WICA:2008</v>
      </c>
      <c r="E2897">
        <v>90</v>
      </c>
      <c r="F2897">
        <v>35.464376004999998</v>
      </c>
      <c r="G2897">
        <v>5.6706143046999999</v>
      </c>
      <c r="H2897">
        <v>12.423416092</v>
      </c>
    </row>
    <row r="2898" spans="1:8" x14ac:dyDescent="0.25">
      <c r="A2898" t="s">
        <v>168</v>
      </c>
      <c r="B2898" t="str">
        <f t="shared" si="90"/>
        <v>WICA</v>
      </c>
      <c r="C2898">
        <v>2009</v>
      </c>
      <c r="D2898" t="str">
        <f t="shared" si="91"/>
        <v>WICA:2009</v>
      </c>
      <c r="E2898">
        <v>90</v>
      </c>
      <c r="F2898">
        <v>34.974873852000002</v>
      </c>
      <c r="G2898">
        <v>5.7326134528999999</v>
      </c>
      <c r="H2898">
        <v>12.240283702999999</v>
      </c>
    </row>
    <row r="2899" spans="1:8" x14ac:dyDescent="0.25">
      <c r="A2899" t="s">
        <v>168</v>
      </c>
      <c r="B2899" t="str">
        <f t="shared" si="90"/>
        <v>WICA</v>
      </c>
      <c r="C2899">
        <v>2010</v>
      </c>
      <c r="D2899" t="str">
        <f t="shared" si="91"/>
        <v>WICA:2010</v>
      </c>
      <c r="E2899">
        <v>90</v>
      </c>
      <c r="F2899">
        <v>37.813541043000001</v>
      </c>
      <c r="G2899">
        <v>5.0129064368999998</v>
      </c>
      <c r="H2899">
        <v>12.755055313</v>
      </c>
    </row>
    <row r="2900" spans="1:8" x14ac:dyDescent="0.25">
      <c r="A2900" t="s">
        <v>168</v>
      </c>
      <c r="B2900" t="str">
        <f t="shared" si="90"/>
        <v>WICA</v>
      </c>
      <c r="C2900">
        <v>2011</v>
      </c>
      <c r="D2900" t="str">
        <f t="shared" si="91"/>
        <v>WICA:2011</v>
      </c>
      <c r="E2900">
        <v>90</v>
      </c>
      <c r="F2900">
        <v>36.455199026999999</v>
      </c>
      <c r="G2900">
        <v>5.4505796359999996</v>
      </c>
      <c r="H2900">
        <v>12.589694078000001</v>
      </c>
    </row>
    <row r="2901" spans="1:8" x14ac:dyDescent="0.25">
      <c r="A2901" t="s">
        <v>168</v>
      </c>
      <c r="B2901" t="str">
        <f t="shared" si="90"/>
        <v>WICA</v>
      </c>
      <c r="C2901">
        <v>2013</v>
      </c>
      <c r="D2901" t="str">
        <f t="shared" si="91"/>
        <v>WICA:2013</v>
      </c>
      <c r="E2901">
        <v>90</v>
      </c>
      <c r="F2901">
        <v>32.919480333999999</v>
      </c>
      <c r="G2901">
        <v>5.4305218177999999</v>
      </c>
      <c r="H2901">
        <v>11.674760633</v>
      </c>
    </row>
    <row r="2902" spans="1:8" x14ac:dyDescent="0.25">
      <c r="A2902" t="s">
        <v>168</v>
      </c>
      <c r="B2902" t="str">
        <f t="shared" si="90"/>
        <v>WICA</v>
      </c>
      <c r="C2902">
        <v>2014</v>
      </c>
      <c r="D2902" t="str">
        <f t="shared" si="91"/>
        <v>WICA:2014</v>
      </c>
      <c r="E2902">
        <v>90</v>
      </c>
      <c r="F2902">
        <v>28.734762474</v>
      </c>
      <c r="G2902">
        <v>4.9251500104000003</v>
      </c>
      <c r="H2902">
        <v>10.341310147</v>
      </c>
    </row>
    <row r="2903" spans="1:8" x14ac:dyDescent="0.25">
      <c r="A2903" t="s">
        <v>168</v>
      </c>
      <c r="B2903" t="str">
        <f t="shared" si="90"/>
        <v>WICA</v>
      </c>
      <c r="C2903">
        <v>2015</v>
      </c>
      <c r="D2903" t="str">
        <f t="shared" si="91"/>
        <v>WICA:2015</v>
      </c>
      <c r="E2903">
        <v>90</v>
      </c>
      <c r="F2903">
        <v>29.383261071</v>
      </c>
      <c r="G2903">
        <v>5.3821652814999998</v>
      </c>
      <c r="H2903">
        <v>10.623703338</v>
      </c>
    </row>
    <row r="2904" spans="1:8" x14ac:dyDescent="0.25">
      <c r="A2904" t="s">
        <v>168</v>
      </c>
      <c r="B2904" t="str">
        <f t="shared" si="90"/>
        <v>WICA</v>
      </c>
      <c r="C2904">
        <v>2016</v>
      </c>
      <c r="D2904" t="str">
        <f t="shared" si="91"/>
        <v>WICA:2016</v>
      </c>
      <c r="E2904">
        <v>90</v>
      </c>
      <c r="F2904">
        <v>27.710294516000001</v>
      </c>
      <c r="G2904">
        <v>5.5851351769999997</v>
      </c>
      <c r="H2904">
        <v>9.8891309176999993</v>
      </c>
    </row>
    <row r="2905" spans="1:8" x14ac:dyDescent="0.25">
      <c r="A2905" t="s">
        <v>168</v>
      </c>
      <c r="B2905" t="str">
        <f t="shared" si="90"/>
        <v>WICA</v>
      </c>
      <c r="C2905">
        <v>2017</v>
      </c>
      <c r="D2905" t="str">
        <f t="shared" si="91"/>
        <v>WICA:2017</v>
      </c>
      <c r="E2905">
        <v>90</v>
      </c>
      <c r="F2905">
        <v>30.266187721000001</v>
      </c>
      <c r="G2905">
        <v>5.2440196037</v>
      </c>
      <c r="H2905">
        <v>10.713100977</v>
      </c>
    </row>
    <row r="2906" spans="1:8" x14ac:dyDescent="0.25">
      <c r="A2906" t="s">
        <v>172</v>
      </c>
      <c r="B2906" t="str">
        <f t="shared" si="90"/>
        <v>WIMO</v>
      </c>
      <c r="C2906">
        <v>2002</v>
      </c>
      <c r="D2906" t="str">
        <f t="shared" si="91"/>
        <v>WIMO:2002</v>
      </c>
      <c r="E2906">
        <v>90</v>
      </c>
      <c r="F2906">
        <v>96.785457644000005</v>
      </c>
      <c r="G2906">
        <v>6.1039851987000002</v>
      </c>
      <c r="H2906">
        <v>22.255575497999999</v>
      </c>
    </row>
    <row r="2907" spans="1:8" x14ac:dyDescent="0.25">
      <c r="A2907" t="s">
        <v>172</v>
      </c>
      <c r="B2907" t="str">
        <f t="shared" si="90"/>
        <v>WIMO</v>
      </c>
      <c r="C2907">
        <v>2003</v>
      </c>
      <c r="D2907" t="str">
        <f t="shared" si="91"/>
        <v>WIMO:2003</v>
      </c>
      <c r="E2907">
        <v>90</v>
      </c>
      <c r="F2907">
        <v>92.979254681</v>
      </c>
      <c r="G2907">
        <v>5.7288135146999997</v>
      </c>
      <c r="H2907">
        <v>22.024287004000001</v>
      </c>
    </row>
    <row r="2908" spans="1:8" x14ac:dyDescent="0.25">
      <c r="A2908" t="s">
        <v>172</v>
      </c>
      <c r="B2908" t="str">
        <f t="shared" si="90"/>
        <v>WIMO</v>
      </c>
      <c r="C2908">
        <v>2004</v>
      </c>
      <c r="D2908" t="str">
        <f t="shared" si="91"/>
        <v>WIMO:2004</v>
      </c>
      <c r="E2908">
        <v>90</v>
      </c>
      <c r="F2908">
        <v>99.124138243999994</v>
      </c>
      <c r="G2908">
        <v>6.4460604086000002</v>
      </c>
      <c r="H2908">
        <v>22.155712984000001</v>
      </c>
    </row>
    <row r="2909" spans="1:8" x14ac:dyDescent="0.25">
      <c r="A2909" t="s">
        <v>172</v>
      </c>
      <c r="B2909" t="str">
        <f t="shared" si="90"/>
        <v>WIMO</v>
      </c>
      <c r="C2909">
        <v>2005</v>
      </c>
      <c r="D2909" t="str">
        <f t="shared" si="91"/>
        <v>WIMO:2005</v>
      </c>
      <c r="E2909">
        <v>90</v>
      </c>
      <c r="F2909">
        <v>121.33153509</v>
      </c>
      <c r="G2909">
        <v>6.1852340321000003</v>
      </c>
      <c r="H2909">
        <v>24.392487247999998</v>
      </c>
    </row>
    <row r="2910" spans="1:8" x14ac:dyDescent="0.25">
      <c r="A2910" t="s">
        <v>172</v>
      </c>
      <c r="B2910" t="str">
        <f t="shared" si="90"/>
        <v>WIMO</v>
      </c>
      <c r="C2910">
        <v>2006</v>
      </c>
      <c r="D2910" t="str">
        <f t="shared" si="91"/>
        <v>WIMO:2006</v>
      </c>
      <c r="E2910">
        <v>90</v>
      </c>
      <c r="F2910">
        <v>83.185145622999997</v>
      </c>
      <c r="G2910">
        <v>6.3401353984000002</v>
      </c>
      <c r="H2910">
        <v>20.825138575</v>
      </c>
    </row>
    <row r="2911" spans="1:8" x14ac:dyDescent="0.25">
      <c r="A2911" t="s">
        <v>172</v>
      </c>
      <c r="B2911" t="str">
        <f t="shared" si="90"/>
        <v>WIMO</v>
      </c>
      <c r="C2911">
        <v>2007</v>
      </c>
      <c r="D2911" t="str">
        <f t="shared" si="91"/>
        <v>WIMO:2007</v>
      </c>
      <c r="E2911">
        <v>90</v>
      </c>
      <c r="F2911">
        <v>102.450222</v>
      </c>
      <c r="G2911">
        <v>6.5276707180000004</v>
      </c>
      <c r="H2911">
        <v>22.379524186000001</v>
      </c>
    </row>
    <row r="2912" spans="1:8" x14ac:dyDescent="0.25">
      <c r="A2912" t="s">
        <v>172</v>
      </c>
      <c r="B2912" t="str">
        <f t="shared" si="90"/>
        <v>WIMO</v>
      </c>
      <c r="C2912">
        <v>2008</v>
      </c>
      <c r="D2912" t="str">
        <f t="shared" si="91"/>
        <v>WIMO:2008</v>
      </c>
      <c r="E2912">
        <v>90</v>
      </c>
      <c r="F2912">
        <v>84.749848885999995</v>
      </c>
      <c r="G2912">
        <v>6.1252718431000002</v>
      </c>
      <c r="H2912">
        <v>21.056793647999999</v>
      </c>
    </row>
    <row r="2913" spans="1:8" x14ac:dyDescent="0.25">
      <c r="A2913" t="s">
        <v>172</v>
      </c>
      <c r="B2913" t="str">
        <f t="shared" si="90"/>
        <v>WIMO</v>
      </c>
      <c r="C2913">
        <v>2010</v>
      </c>
      <c r="D2913" t="str">
        <f t="shared" si="91"/>
        <v>WIMO:2010</v>
      </c>
      <c r="E2913">
        <v>90</v>
      </c>
      <c r="F2913">
        <v>83.946157614000001</v>
      </c>
      <c r="G2913">
        <v>6.4897654418000004</v>
      </c>
      <c r="H2913">
        <v>21.063437410999999</v>
      </c>
    </row>
    <row r="2914" spans="1:8" x14ac:dyDescent="0.25">
      <c r="A2914" t="s">
        <v>172</v>
      </c>
      <c r="B2914" t="str">
        <f t="shared" si="90"/>
        <v>WIMO</v>
      </c>
      <c r="C2914">
        <v>2011</v>
      </c>
      <c r="D2914" t="str">
        <f t="shared" si="91"/>
        <v>WIMO:2011</v>
      </c>
      <c r="E2914">
        <v>90</v>
      </c>
      <c r="F2914">
        <v>87.673401827000006</v>
      </c>
      <c r="G2914">
        <v>6.6344542310000003</v>
      </c>
      <c r="H2914">
        <v>21.244833957000001</v>
      </c>
    </row>
    <row r="2915" spans="1:8" x14ac:dyDescent="0.25">
      <c r="A2915" t="s">
        <v>172</v>
      </c>
      <c r="B2915" t="str">
        <f t="shared" si="90"/>
        <v>WIMO</v>
      </c>
      <c r="C2915">
        <v>2012</v>
      </c>
      <c r="D2915" t="str">
        <f t="shared" si="91"/>
        <v>WIMO:2012</v>
      </c>
      <c r="E2915">
        <v>90</v>
      </c>
      <c r="F2915">
        <v>71.684343675999997</v>
      </c>
      <c r="G2915">
        <v>6.2965092929999997</v>
      </c>
      <c r="H2915">
        <v>19.443718774000001</v>
      </c>
    </row>
    <row r="2916" spans="1:8" x14ac:dyDescent="0.25">
      <c r="A2916" t="s">
        <v>172</v>
      </c>
      <c r="B2916" t="str">
        <f t="shared" si="90"/>
        <v>WIMO</v>
      </c>
      <c r="C2916">
        <v>2013</v>
      </c>
      <c r="D2916" t="str">
        <f t="shared" si="91"/>
        <v>WIMO:2013</v>
      </c>
      <c r="E2916">
        <v>90</v>
      </c>
      <c r="F2916">
        <v>72.663226538999993</v>
      </c>
      <c r="G2916">
        <v>6.7241999275</v>
      </c>
      <c r="H2916">
        <v>19.543870438999999</v>
      </c>
    </row>
    <row r="2917" spans="1:8" x14ac:dyDescent="0.25">
      <c r="A2917" t="s">
        <v>172</v>
      </c>
      <c r="B2917" t="str">
        <f t="shared" si="90"/>
        <v>WIMO</v>
      </c>
      <c r="C2917">
        <v>2014</v>
      </c>
      <c r="D2917" t="str">
        <f t="shared" si="91"/>
        <v>WIMO:2014</v>
      </c>
      <c r="E2917">
        <v>90</v>
      </c>
      <c r="F2917">
        <v>80.536358332000006</v>
      </c>
      <c r="G2917">
        <v>6.5965604989999997</v>
      </c>
      <c r="H2917">
        <v>20.423321346000002</v>
      </c>
    </row>
    <row r="2918" spans="1:8" x14ac:dyDescent="0.25">
      <c r="A2918" t="s">
        <v>172</v>
      </c>
      <c r="B2918" t="str">
        <f t="shared" si="90"/>
        <v>WIMO</v>
      </c>
      <c r="C2918">
        <v>2015</v>
      </c>
      <c r="D2918" t="str">
        <f t="shared" si="91"/>
        <v>WIMO:2015</v>
      </c>
      <c r="E2918">
        <v>90</v>
      </c>
      <c r="F2918">
        <v>61.615254454000002</v>
      </c>
      <c r="G2918">
        <v>6.5218954295999998</v>
      </c>
      <c r="H2918">
        <v>18.077007876</v>
      </c>
    </row>
    <row r="2919" spans="1:8" x14ac:dyDescent="0.25">
      <c r="A2919" t="s">
        <v>172</v>
      </c>
      <c r="B2919" t="str">
        <f t="shared" si="90"/>
        <v>WIMO</v>
      </c>
      <c r="C2919">
        <v>2016</v>
      </c>
      <c r="D2919" t="str">
        <f t="shared" si="91"/>
        <v>WIMO:2016</v>
      </c>
      <c r="E2919">
        <v>90</v>
      </c>
      <c r="F2919">
        <v>52.958402434</v>
      </c>
      <c r="G2919">
        <v>6.1965449545000002</v>
      </c>
      <c r="H2919">
        <v>16.446461786</v>
      </c>
    </row>
    <row r="2920" spans="1:8" x14ac:dyDescent="0.25">
      <c r="A2920" t="s">
        <v>172</v>
      </c>
      <c r="B2920" t="str">
        <f t="shared" si="90"/>
        <v>WIMO</v>
      </c>
      <c r="C2920">
        <v>2017</v>
      </c>
      <c r="D2920" t="str">
        <f t="shared" si="91"/>
        <v>WIMO:2017</v>
      </c>
      <c r="E2920">
        <v>90</v>
      </c>
      <c r="F2920">
        <v>57.948217954</v>
      </c>
      <c r="G2920">
        <v>6.3749445790000001</v>
      </c>
      <c r="H2920">
        <v>17.49793588</v>
      </c>
    </row>
    <row r="2921" spans="1:8" x14ac:dyDescent="0.25">
      <c r="A2921" t="s">
        <v>439</v>
      </c>
      <c r="B2921" t="str">
        <f t="shared" si="90"/>
        <v>YELL</v>
      </c>
      <c r="C2921">
        <v>1991</v>
      </c>
      <c r="D2921" t="str">
        <f t="shared" si="91"/>
        <v>YELL:1991</v>
      </c>
      <c r="E2921">
        <v>90</v>
      </c>
      <c r="F2921">
        <v>27.028506780000001</v>
      </c>
      <c r="G2921">
        <v>4.0385611912000003</v>
      </c>
      <c r="H2921">
        <v>9.8069716134</v>
      </c>
    </row>
    <row r="2922" spans="1:8" x14ac:dyDescent="0.25">
      <c r="A2922" t="s">
        <v>439</v>
      </c>
      <c r="B2922" t="str">
        <f t="shared" si="90"/>
        <v>YELL</v>
      </c>
      <c r="C2922">
        <v>1992</v>
      </c>
      <c r="D2922" t="str">
        <f t="shared" si="91"/>
        <v>YELL:1992</v>
      </c>
      <c r="E2922">
        <v>90</v>
      </c>
      <c r="F2922">
        <v>27.748158798999999</v>
      </c>
      <c r="G2922">
        <v>3.8921960255000001</v>
      </c>
      <c r="H2922">
        <v>10.015929459000001</v>
      </c>
    </row>
    <row r="2923" spans="1:8" x14ac:dyDescent="0.25">
      <c r="A2923" t="s">
        <v>439</v>
      </c>
      <c r="B2923" t="str">
        <f t="shared" si="90"/>
        <v>YELL</v>
      </c>
      <c r="C2923">
        <v>1993</v>
      </c>
      <c r="D2923" t="str">
        <f t="shared" si="91"/>
        <v>YELL:1993</v>
      </c>
      <c r="E2923">
        <v>90</v>
      </c>
      <c r="F2923">
        <v>25.767488769</v>
      </c>
      <c r="G2923">
        <v>4.0411406025999996</v>
      </c>
      <c r="H2923">
        <v>9.3555452094000007</v>
      </c>
    </row>
    <row r="2924" spans="1:8" x14ac:dyDescent="0.25">
      <c r="A2924" t="s">
        <v>439</v>
      </c>
      <c r="B2924" t="str">
        <f t="shared" si="90"/>
        <v>YELL</v>
      </c>
      <c r="C2924">
        <v>1994</v>
      </c>
      <c r="D2924" t="str">
        <f t="shared" si="91"/>
        <v>YELL:1994</v>
      </c>
      <c r="E2924">
        <v>90</v>
      </c>
      <c r="F2924">
        <v>26.015691084</v>
      </c>
      <c r="G2924">
        <v>3.9497920589</v>
      </c>
      <c r="H2924">
        <v>9.4146617988999992</v>
      </c>
    </row>
    <row r="2925" spans="1:8" x14ac:dyDescent="0.25">
      <c r="A2925" t="s">
        <v>439</v>
      </c>
      <c r="B2925" t="str">
        <f t="shared" si="90"/>
        <v>YELL</v>
      </c>
      <c r="C2925">
        <v>1995</v>
      </c>
      <c r="D2925" t="str">
        <f t="shared" si="91"/>
        <v>YELL:1995</v>
      </c>
      <c r="E2925">
        <v>90</v>
      </c>
      <c r="F2925">
        <v>24.429321948999998</v>
      </c>
      <c r="G2925">
        <v>4.0379675955999996</v>
      </c>
      <c r="H2925">
        <v>8.7859985817999995</v>
      </c>
    </row>
    <row r="2926" spans="1:8" x14ac:dyDescent="0.25">
      <c r="A2926" t="s">
        <v>439</v>
      </c>
      <c r="B2926" t="str">
        <f t="shared" si="90"/>
        <v>YELL</v>
      </c>
      <c r="C2926">
        <v>1997</v>
      </c>
      <c r="D2926" t="str">
        <f t="shared" si="91"/>
        <v>YELL:1997</v>
      </c>
      <c r="E2926">
        <v>90</v>
      </c>
      <c r="F2926">
        <v>23.356480486999999</v>
      </c>
      <c r="G2926">
        <v>4.1117954955</v>
      </c>
      <c r="H2926">
        <v>8.4186239318999991</v>
      </c>
    </row>
    <row r="2927" spans="1:8" x14ac:dyDescent="0.25">
      <c r="A2927" t="s">
        <v>439</v>
      </c>
      <c r="B2927" t="str">
        <f t="shared" si="90"/>
        <v>YELL</v>
      </c>
      <c r="C2927">
        <v>1999</v>
      </c>
      <c r="D2927" t="str">
        <f t="shared" si="91"/>
        <v>YELL:1999</v>
      </c>
      <c r="E2927">
        <v>90</v>
      </c>
      <c r="F2927">
        <v>22.970923789</v>
      </c>
      <c r="G2927">
        <v>3.8851686368</v>
      </c>
      <c r="H2927">
        <v>8.2267331943999995</v>
      </c>
    </row>
    <row r="2928" spans="1:8" x14ac:dyDescent="0.25">
      <c r="A2928" t="s">
        <v>439</v>
      </c>
      <c r="B2928" t="str">
        <f t="shared" si="90"/>
        <v>YELL</v>
      </c>
      <c r="C2928">
        <v>2000</v>
      </c>
      <c r="D2928" t="str">
        <f t="shared" si="91"/>
        <v>YELL:2000</v>
      </c>
      <c r="E2928">
        <v>90</v>
      </c>
      <c r="F2928">
        <v>23.376926455</v>
      </c>
      <c r="G2928">
        <v>3.6571630284999999</v>
      </c>
      <c r="H2928">
        <v>8.3581312869000008</v>
      </c>
    </row>
    <row r="2929" spans="1:8" x14ac:dyDescent="0.25">
      <c r="A2929" t="s">
        <v>439</v>
      </c>
      <c r="B2929" t="str">
        <f t="shared" si="90"/>
        <v>YELL</v>
      </c>
      <c r="C2929">
        <v>2001</v>
      </c>
      <c r="D2929" t="str">
        <f t="shared" si="91"/>
        <v>YELL:2001</v>
      </c>
      <c r="E2929">
        <v>90</v>
      </c>
      <c r="F2929">
        <v>23.233967133</v>
      </c>
      <c r="G2929">
        <v>3.3557757033</v>
      </c>
      <c r="H2929">
        <v>8.2618648337000007</v>
      </c>
    </row>
    <row r="2930" spans="1:8" x14ac:dyDescent="0.25">
      <c r="A2930" t="s">
        <v>439</v>
      </c>
      <c r="B2930" t="str">
        <f t="shared" si="90"/>
        <v>YELL</v>
      </c>
      <c r="C2930">
        <v>2002</v>
      </c>
      <c r="D2930" t="str">
        <f t="shared" si="91"/>
        <v>YELL:2002</v>
      </c>
      <c r="E2930">
        <v>90</v>
      </c>
      <c r="F2930">
        <v>22.707638661000001</v>
      </c>
      <c r="G2930">
        <v>3.5666097963999999</v>
      </c>
      <c r="H2930">
        <v>8.1119964432000007</v>
      </c>
    </row>
    <row r="2931" spans="1:8" x14ac:dyDescent="0.25">
      <c r="A2931" t="s">
        <v>439</v>
      </c>
      <c r="B2931" t="str">
        <f t="shared" si="90"/>
        <v>YELL</v>
      </c>
      <c r="C2931">
        <v>2003</v>
      </c>
      <c r="D2931" t="str">
        <f t="shared" si="91"/>
        <v>YELL:2003</v>
      </c>
      <c r="E2931">
        <v>90</v>
      </c>
      <c r="F2931">
        <v>23.727639587999999</v>
      </c>
      <c r="G2931">
        <v>4.2803771170999996</v>
      </c>
      <c r="H2931">
        <v>8.5537454799999999</v>
      </c>
    </row>
    <row r="2932" spans="1:8" x14ac:dyDescent="0.25">
      <c r="A2932" t="s">
        <v>439</v>
      </c>
      <c r="B2932" t="str">
        <f t="shared" si="90"/>
        <v>YELL</v>
      </c>
      <c r="C2932">
        <v>2004</v>
      </c>
      <c r="D2932" t="str">
        <f t="shared" si="91"/>
        <v>YELL:2004</v>
      </c>
      <c r="E2932">
        <v>90</v>
      </c>
      <c r="F2932">
        <v>23.010760368</v>
      </c>
      <c r="G2932">
        <v>3.6203240229999998</v>
      </c>
      <c r="H2932">
        <v>8.1948453220000008</v>
      </c>
    </row>
    <row r="2933" spans="1:8" x14ac:dyDescent="0.25">
      <c r="A2933" t="s">
        <v>439</v>
      </c>
      <c r="B2933" t="str">
        <f t="shared" si="90"/>
        <v>YELL</v>
      </c>
      <c r="C2933">
        <v>2005</v>
      </c>
      <c r="D2933" t="str">
        <f t="shared" si="91"/>
        <v>YELL:2005</v>
      </c>
      <c r="E2933">
        <v>90</v>
      </c>
      <c r="F2933">
        <v>23.068398206000001</v>
      </c>
      <c r="G2933">
        <v>3.8443610614999999</v>
      </c>
      <c r="H2933">
        <v>8.2267779511000008</v>
      </c>
    </row>
    <row r="2934" spans="1:8" x14ac:dyDescent="0.25">
      <c r="A2934" t="s">
        <v>439</v>
      </c>
      <c r="B2934" t="str">
        <f t="shared" si="90"/>
        <v>YELL</v>
      </c>
      <c r="C2934">
        <v>2006</v>
      </c>
      <c r="D2934" t="str">
        <f t="shared" si="91"/>
        <v>YELL:2006</v>
      </c>
      <c r="E2934">
        <v>90</v>
      </c>
      <c r="F2934">
        <v>24.236137635999999</v>
      </c>
      <c r="G2934">
        <v>3.9888793692000002</v>
      </c>
      <c r="H2934">
        <v>8.7730521717999999</v>
      </c>
    </row>
    <row r="2935" spans="1:8" x14ac:dyDescent="0.25">
      <c r="A2935" t="s">
        <v>439</v>
      </c>
      <c r="B2935" t="str">
        <f t="shared" si="90"/>
        <v>YELL</v>
      </c>
      <c r="C2935">
        <v>2007</v>
      </c>
      <c r="D2935" t="str">
        <f t="shared" si="91"/>
        <v>YELL:2007</v>
      </c>
      <c r="E2935">
        <v>90</v>
      </c>
      <c r="F2935">
        <v>24.401899168</v>
      </c>
      <c r="G2935">
        <v>3.8885815518000002</v>
      </c>
      <c r="H2935">
        <v>8.6595354792000006</v>
      </c>
    </row>
    <row r="2936" spans="1:8" x14ac:dyDescent="0.25">
      <c r="A2936" t="s">
        <v>439</v>
      </c>
      <c r="B2936" t="str">
        <f t="shared" si="90"/>
        <v>YELL</v>
      </c>
      <c r="C2936">
        <v>2008</v>
      </c>
      <c r="D2936" t="str">
        <f t="shared" si="91"/>
        <v>YELL:2008</v>
      </c>
      <c r="E2936">
        <v>90</v>
      </c>
      <c r="F2936">
        <v>23.832148582999999</v>
      </c>
      <c r="G2936">
        <v>4.0129755283000001</v>
      </c>
      <c r="H2936">
        <v>8.4634919852999992</v>
      </c>
    </row>
    <row r="2937" spans="1:8" x14ac:dyDescent="0.25">
      <c r="A2937" t="s">
        <v>439</v>
      </c>
      <c r="B2937" t="str">
        <f t="shared" si="90"/>
        <v>YELL</v>
      </c>
      <c r="C2937">
        <v>2009</v>
      </c>
      <c r="D2937" t="str">
        <f t="shared" si="91"/>
        <v>YELL:2009</v>
      </c>
      <c r="E2937">
        <v>90</v>
      </c>
      <c r="F2937">
        <v>19.593551469000001</v>
      </c>
      <c r="G2937">
        <v>3.2628946916000001</v>
      </c>
      <c r="H2937">
        <v>6.5752597889000004</v>
      </c>
    </row>
    <row r="2938" spans="1:8" x14ac:dyDescent="0.25">
      <c r="A2938" t="s">
        <v>439</v>
      </c>
      <c r="B2938" t="str">
        <f t="shared" si="90"/>
        <v>YELL</v>
      </c>
      <c r="C2938">
        <v>2010</v>
      </c>
      <c r="D2938" t="str">
        <f t="shared" si="91"/>
        <v>YELL:2010</v>
      </c>
      <c r="E2938">
        <v>90</v>
      </c>
      <c r="F2938">
        <v>19.381199590000001</v>
      </c>
      <c r="G2938">
        <v>3.5897508728999998</v>
      </c>
      <c r="H2938">
        <v>6.5015487061000004</v>
      </c>
    </row>
    <row r="2939" spans="1:8" x14ac:dyDescent="0.25">
      <c r="A2939" t="s">
        <v>439</v>
      </c>
      <c r="B2939" t="str">
        <f t="shared" si="90"/>
        <v>YELL</v>
      </c>
      <c r="C2939">
        <v>2011</v>
      </c>
      <c r="D2939" t="str">
        <f t="shared" si="91"/>
        <v>YELL:2011</v>
      </c>
      <c r="E2939">
        <v>90</v>
      </c>
      <c r="F2939">
        <v>22.416672997999999</v>
      </c>
      <c r="G2939">
        <v>3.6899015843999998</v>
      </c>
      <c r="H2939">
        <v>7.6984268036000003</v>
      </c>
    </row>
    <row r="2940" spans="1:8" x14ac:dyDescent="0.25">
      <c r="A2940" t="s">
        <v>439</v>
      </c>
      <c r="B2940" t="str">
        <f t="shared" si="90"/>
        <v>YELL</v>
      </c>
      <c r="C2940">
        <v>2012</v>
      </c>
      <c r="D2940" t="str">
        <f t="shared" si="91"/>
        <v>YELL:2012</v>
      </c>
      <c r="E2940">
        <v>90</v>
      </c>
      <c r="F2940">
        <v>23.51070348</v>
      </c>
      <c r="G2940">
        <v>4.4392133247999999</v>
      </c>
      <c r="H2940">
        <v>8.3575908655000006</v>
      </c>
    </row>
    <row r="2941" spans="1:8" x14ac:dyDescent="0.25">
      <c r="A2941" t="s">
        <v>439</v>
      </c>
      <c r="B2941" t="str">
        <f t="shared" si="90"/>
        <v>YELL</v>
      </c>
      <c r="C2941">
        <v>2013</v>
      </c>
      <c r="D2941" t="str">
        <f t="shared" si="91"/>
        <v>YELL:2013</v>
      </c>
      <c r="E2941">
        <v>90</v>
      </c>
      <c r="F2941">
        <v>22.50730708</v>
      </c>
      <c r="G2941">
        <v>3.9731112925000001</v>
      </c>
      <c r="H2941">
        <v>7.9237545668999996</v>
      </c>
    </row>
    <row r="2942" spans="1:8" x14ac:dyDescent="0.25">
      <c r="A2942" t="s">
        <v>439</v>
      </c>
      <c r="B2942" t="str">
        <f t="shared" si="90"/>
        <v>YELL</v>
      </c>
      <c r="C2942">
        <v>2014</v>
      </c>
      <c r="D2942" t="str">
        <f t="shared" si="91"/>
        <v>YELL:2014</v>
      </c>
      <c r="E2942">
        <v>90</v>
      </c>
      <c r="F2942">
        <v>21.553153875</v>
      </c>
      <c r="G2942">
        <v>4.4011410265000004</v>
      </c>
      <c r="H2942">
        <v>7.4894530796999996</v>
      </c>
    </row>
    <row r="2943" spans="1:8" x14ac:dyDescent="0.25">
      <c r="A2943" t="s">
        <v>439</v>
      </c>
      <c r="B2943" t="str">
        <f t="shared" si="90"/>
        <v>YELL</v>
      </c>
      <c r="C2943">
        <v>2015</v>
      </c>
      <c r="D2943" t="str">
        <f t="shared" si="91"/>
        <v>YELL:2015</v>
      </c>
      <c r="E2943">
        <v>90</v>
      </c>
      <c r="F2943">
        <v>20.415919788</v>
      </c>
      <c r="G2943">
        <v>4.0963726498000002</v>
      </c>
      <c r="H2943">
        <v>7.0561092740999998</v>
      </c>
    </row>
    <row r="2944" spans="1:8" x14ac:dyDescent="0.25">
      <c r="A2944" t="s">
        <v>439</v>
      </c>
      <c r="B2944" t="str">
        <f t="shared" si="90"/>
        <v>YELL</v>
      </c>
      <c r="C2944">
        <v>2016</v>
      </c>
      <c r="D2944" t="str">
        <f t="shared" si="91"/>
        <v>YELL:2016</v>
      </c>
      <c r="E2944">
        <v>90</v>
      </c>
      <c r="F2944">
        <v>21.497170562000001</v>
      </c>
      <c r="G2944">
        <v>4.4632875582000002</v>
      </c>
      <c r="H2944">
        <v>7.4205986325</v>
      </c>
    </row>
    <row r="2945" spans="1:8" x14ac:dyDescent="0.25">
      <c r="A2945" t="s">
        <v>439</v>
      </c>
      <c r="B2945" t="str">
        <f t="shared" si="90"/>
        <v>YELL</v>
      </c>
      <c r="C2945">
        <v>2017</v>
      </c>
      <c r="D2945" t="str">
        <f t="shared" si="91"/>
        <v>YELL:2017</v>
      </c>
      <c r="E2945">
        <v>90</v>
      </c>
      <c r="F2945">
        <v>22.610299123000001</v>
      </c>
      <c r="G2945">
        <v>4.6038463078999996</v>
      </c>
      <c r="H2945">
        <v>8.093407955</v>
      </c>
    </row>
    <row r="2946" spans="1:8" x14ac:dyDescent="0.25">
      <c r="A2946" t="s">
        <v>440</v>
      </c>
      <c r="B2946" t="str">
        <f t="shared" ref="B2946:B3009" si="92">LEFT(A2946,4)</f>
        <v>YOSE</v>
      </c>
      <c r="C2946">
        <v>1989</v>
      </c>
      <c r="D2946" t="str">
        <f t="shared" ref="D2946:D3009" si="93">CONCATENATE(B2946,":",C2946)</f>
        <v>YOSE:1989</v>
      </c>
      <c r="E2946">
        <v>90</v>
      </c>
      <c r="F2946">
        <v>37.574502645000003</v>
      </c>
      <c r="G2946">
        <v>5.6520192954999997</v>
      </c>
      <c r="H2946">
        <v>13.144299248999999</v>
      </c>
    </row>
    <row r="2947" spans="1:8" x14ac:dyDescent="0.25">
      <c r="A2947" t="s">
        <v>440</v>
      </c>
      <c r="B2947" t="str">
        <f t="shared" si="92"/>
        <v>YOSE</v>
      </c>
      <c r="C2947">
        <v>1990</v>
      </c>
      <c r="D2947" t="str">
        <f t="shared" si="93"/>
        <v>YOSE:1990</v>
      </c>
      <c r="E2947">
        <v>90</v>
      </c>
      <c r="F2947">
        <v>48.596811381000002</v>
      </c>
      <c r="G2947">
        <v>5.6684926772999997</v>
      </c>
      <c r="H2947">
        <v>15.188979073</v>
      </c>
    </row>
    <row r="2948" spans="1:8" x14ac:dyDescent="0.25">
      <c r="A2948" t="s">
        <v>440</v>
      </c>
      <c r="B2948" t="str">
        <f t="shared" si="92"/>
        <v>YOSE</v>
      </c>
      <c r="C2948">
        <v>1991</v>
      </c>
      <c r="D2948" t="str">
        <f t="shared" si="93"/>
        <v>YOSE:1991</v>
      </c>
      <c r="E2948">
        <v>90</v>
      </c>
      <c r="F2948">
        <v>45.208255055999999</v>
      </c>
      <c r="G2948">
        <v>5.5843756533000004</v>
      </c>
      <c r="H2948">
        <v>14.157331701</v>
      </c>
    </row>
    <row r="2949" spans="1:8" x14ac:dyDescent="0.25">
      <c r="A2949" t="s">
        <v>440</v>
      </c>
      <c r="B2949" t="str">
        <f t="shared" si="92"/>
        <v>YOSE</v>
      </c>
      <c r="C2949">
        <v>1992</v>
      </c>
      <c r="D2949" t="str">
        <f t="shared" si="93"/>
        <v>YOSE:1992</v>
      </c>
      <c r="E2949">
        <v>90</v>
      </c>
      <c r="F2949">
        <v>44.416359546999999</v>
      </c>
      <c r="G2949">
        <v>5.6665646072999998</v>
      </c>
      <c r="H2949">
        <v>14.701888682</v>
      </c>
    </row>
    <row r="2950" spans="1:8" x14ac:dyDescent="0.25">
      <c r="A2950" t="s">
        <v>440</v>
      </c>
      <c r="B2950" t="str">
        <f t="shared" si="92"/>
        <v>YOSE</v>
      </c>
      <c r="C2950">
        <v>1993</v>
      </c>
      <c r="D2950" t="str">
        <f t="shared" si="93"/>
        <v>YOSE:1993</v>
      </c>
      <c r="E2950">
        <v>90</v>
      </c>
      <c r="F2950">
        <v>41.02364661</v>
      </c>
      <c r="G2950">
        <v>5.8555433766</v>
      </c>
      <c r="H2950">
        <v>13.714096232999999</v>
      </c>
    </row>
    <row r="2951" spans="1:8" x14ac:dyDescent="0.25">
      <c r="A2951" t="s">
        <v>440</v>
      </c>
      <c r="B2951" t="str">
        <f t="shared" si="92"/>
        <v>YOSE</v>
      </c>
      <c r="C2951">
        <v>1994</v>
      </c>
      <c r="D2951" t="str">
        <f t="shared" si="93"/>
        <v>YOSE:1994</v>
      </c>
      <c r="E2951">
        <v>90</v>
      </c>
      <c r="F2951">
        <v>41.008756919</v>
      </c>
      <c r="G2951">
        <v>6.1500692028000001</v>
      </c>
      <c r="H2951">
        <v>13.684250048999999</v>
      </c>
    </row>
    <row r="2952" spans="1:8" x14ac:dyDescent="0.25">
      <c r="A2952" t="s">
        <v>440</v>
      </c>
      <c r="B2952" t="str">
        <f t="shared" si="92"/>
        <v>YOSE</v>
      </c>
      <c r="C2952">
        <v>1995</v>
      </c>
      <c r="D2952" t="str">
        <f t="shared" si="93"/>
        <v>YOSE:1995</v>
      </c>
      <c r="E2952">
        <v>90</v>
      </c>
      <c r="F2952">
        <v>39.465148630000002</v>
      </c>
      <c r="G2952">
        <v>5.4594750630000002</v>
      </c>
      <c r="H2952">
        <v>13.232232468999999</v>
      </c>
    </row>
    <row r="2953" spans="1:8" x14ac:dyDescent="0.25">
      <c r="A2953" t="s">
        <v>440</v>
      </c>
      <c r="B2953" t="str">
        <f t="shared" si="92"/>
        <v>YOSE</v>
      </c>
      <c r="C2953">
        <v>1996</v>
      </c>
      <c r="D2953" t="str">
        <f t="shared" si="93"/>
        <v>YOSE:1996</v>
      </c>
      <c r="E2953">
        <v>90</v>
      </c>
      <c r="F2953">
        <v>36.201112008000003</v>
      </c>
      <c r="G2953">
        <v>5.2085488610999997</v>
      </c>
      <c r="H2953">
        <v>12.685972442000001</v>
      </c>
    </row>
    <row r="2954" spans="1:8" x14ac:dyDescent="0.25">
      <c r="A2954" t="s">
        <v>440</v>
      </c>
      <c r="B2954" t="str">
        <f t="shared" si="92"/>
        <v>YOSE</v>
      </c>
      <c r="C2954">
        <v>1997</v>
      </c>
      <c r="D2954" t="str">
        <f t="shared" si="93"/>
        <v>YOSE:1997</v>
      </c>
      <c r="E2954">
        <v>90</v>
      </c>
      <c r="F2954">
        <v>38.975232587999997</v>
      </c>
      <c r="G2954">
        <v>5.4140009173000001</v>
      </c>
      <c r="H2954">
        <v>13.213437588</v>
      </c>
    </row>
    <row r="2955" spans="1:8" x14ac:dyDescent="0.25">
      <c r="A2955" t="s">
        <v>440</v>
      </c>
      <c r="B2955" t="str">
        <f t="shared" si="92"/>
        <v>YOSE</v>
      </c>
      <c r="C2955">
        <v>1998</v>
      </c>
      <c r="D2955" t="str">
        <f t="shared" si="93"/>
        <v>YOSE:1998</v>
      </c>
      <c r="E2955">
        <v>90</v>
      </c>
      <c r="F2955">
        <v>39.401949934000001</v>
      </c>
      <c r="G2955">
        <v>5.7607930839000003</v>
      </c>
      <c r="H2955">
        <v>13.501601545</v>
      </c>
    </row>
    <row r="2956" spans="1:8" x14ac:dyDescent="0.25">
      <c r="A2956" t="s">
        <v>440</v>
      </c>
      <c r="B2956" t="str">
        <f t="shared" si="92"/>
        <v>YOSE</v>
      </c>
      <c r="C2956">
        <v>1999</v>
      </c>
      <c r="D2956" t="str">
        <f t="shared" si="93"/>
        <v>YOSE:1999</v>
      </c>
      <c r="E2956">
        <v>90</v>
      </c>
      <c r="F2956">
        <v>38.999256733999999</v>
      </c>
      <c r="G2956">
        <v>5.7384978911999998</v>
      </c>
      <c r="H2956">
        <v>13.337497137</v>
      </c>
    </row>
    <row r="2957" spans="1:8" x14ac:dyDescent="0.25">
      <c r="A2957" t="s">
        <v>440</v>
      </c>
      <c r="B2957" t="str">
        <f t="shared" si="92"/>
        <v>YOSE</v>
      </c>
      <c r="C2957">
        <v>2000</v>
      </c>
      <c r="D2957" t="str">
        <f t="shared" si="93"/>
        <v>YOSE:2000</v>
      </c>
      <c r="E2957">
        <v>90</v>
      </c>
      <c r="F2957">
        <v>49.841146578</v>
      </c>
      <c r="G2957">
        <v>5.5972196390000004</v>
      </c>
      <c r="H2957">
        <v>14.120494978</v>
      </c>
    </row>
    <row r="2958" spans="1:8" x14ac:dyDescent="0.25">
      <c r="A2958" t="s">
        <v>440</v>
      </c>
      <c r="B2958" t="str">
        <f t="shared" si="92"/>
        <v>YOSE</v>
      </c>
      <c r="C2958">
        <v>2001</v>
      </c>
      <c r="D2958" t="str">
        <f t="shared" si="93"/>
        <v>YOSE:2001</v>
      </c>
      <c r="E2958">
        <v>90</v>
      </c>
      <c r="F2958">
        <v>38.088554690999999</v>
      </c>
      <c r="G2958">
        <v>5.4230702605000003</v>
      </c>
      <c r="H2958">
        <v>12.956223434</v>
      </c>
    </row>
    <row r="2959" spans="1:8" x14ac:dyDescent="0.25">
      <c r="A2959" t="s">
        <v>440</v>
      </c>
      <c r="B2959" t="str">
        <f t="shared" si="92"/>
        <v>YOSE</v>
      </c>
      <c r="C2959">
        <v>2002</v>
      </c>
      <c r="D2959" t="str">
        <f t="shared" si="93"/>
        <v>YOSE:2002</v>
      </c>
      <c r="E2959">
        <v>90</v>
      </c>
      <c r="F2959">
        <v>40.132872333999998</v>
      </c>
      <c r="G2959">
        <v>5.5398535029999998</v>
      </c>
      <c r="H2959">
        <v>13.600497446</v>
      </c>
    </row>
    <row r="2960" spans="1:8" x14ac:dyDescent="0.25">
      <c r="A2960" t="s">
        <v>440</v>
      </c>
      <c r="B2960" t="str">
        <f t="shared" si="92"/>
        <v>YOSE</v>
      </c>
      <c r="C2960">
        <v>2003</v>
      </c>
      <c r="D2960" t="str">
        <f t="shared" si="93"/>
        <v>YOSE:2003</v>
      </c>
      <c r="E2960">
        <v>90</v>
      </c>
      <c r="F2960">
        <v>39.605761792000003</v>
      </c>
      <c r="G2960">
        <v>5.9124059097000004</v>
      </c>
      <c r="H2960">
        <v>13.548680009</v>
      </c>
    </row>
    <row r="2961" spans="1:8" x14ac:dyDescent="0.25">
      <c r="A2961" t="s">
        <v>440</v>
      </c>
      <c r="B2961" t="str">
        <f t="shared" si="92"/>
        <v>YOSE</v>
      </c>
      <c r="C2961">
        <v>2004</v>
      </c>
      <c r="D2961" t="str">
        <f t="shared" si="93"/>
        <v>YOSE:2004</v>
      </c>
      <c r="E2961">
        <v>90</v>
      </c>
      <c r="F2961">
        <v>38.442930588999999</v>
      </c>
      <c r="G2961">
        <v>6.1986915201999997</v>
      </c>
      <c r="H2961">
        <v>13.390222414</v>
      </c>
    </row>
    <row r="2962" spans="1:8" x14ac:dyDescent="0.25">
      <c r="A2962" t="s">
        <v>440</v>
      </c>
      <c r="B2962" t="str">
        <f t="shared" si="92"/>
        <v>YOSE</v>
      </c>
      <c r="C2962">
        <v>2005</v>
      </c>
      <c r="D2962" t="str">
        <f t="shared" si="93"/>
        <v>YOSE:2005</v>
      </c>
      <c r="E2962">
        <v>90</v>
      </c>
      <c r="F2962">
        <v>37.679797129999997</v>
      </c>
      <c r="G2962">
        <v>5.5270846622000001</v>
      </c>
      <c r="H2962">
        <v>13.024750020999999</v>
      </c>
    </row>
    <row r="2963" spans="1:8" x14ac:dyDescent="0.25">
      <c r="A2963" t="s">
        <v>440</v>
      </c>
      <c r="B2963" t="str">
        <f t="shared" si="92"/>
        <v>YOSE</v>
      </c>
      <c r="C2963">
        <v>2006</v>
      </c>
      <c r="D2963" t="str">
        <f t="shared" si="93"/>
        <v>YOSE:2006</v>
      </c>
      <c r="E2963">
        <v>90</v>
      </c>
      <c r="F2963">
        <v>42.365201347999999</v>
      </c>
      <c r="G2963">
        <v>6.3988353524999999</v>
      </c>
      <c r="H2963">
        <v>14.132768288999999</v>
      </c>
    </row>
    <row r="2964" spans="1:8" x14ac:dyDescent="0.25">
      <c r="A2964" t="s">
        <v>440</v>
      </c>
      <c r="B2964" t="str">
        <f t="shared" si="92"/>
        <v>YOSE</v>
      </c>
      <c r="C2964">
        <v>2007</v>
      </c>
      <c r="D2964" t="str">
        <f t="shared" si="93"/>
        <v>YOSE:2007</v>
      </c>
      <c r="E2964">
        <v>90</v>
      </c>
      <c r="F2964">
        <v>47.260627405000001</v>
      </c>
      <c r="G2964">
        <v>6.0787143807000001</v>
      </c>
      <c r="H2964">
        <v>14.613495514</v>
      </c>
    </row>
    <row r="2965" spans="1:8" x14ac:dyDescent="0.25">
      <c r="A2965" t="s">
        <v>440</v>
      </c>
      <c r="B2965" t="str">
        <f t="shared" si="92"/>
        <v>YOSE</v>
      </c>
      <c r="C2965">
        <v>2008</v>
      </c>
      <c r="D2965" t="str">
        <f t="shared" si="93"/>
        <v>YOSE:2008</v>
      </c>
      <c r="E2965">
        <v>90</v>
      </c>
      <c r="F2965">
        <v>35.832724777999999</v>
      </c>
      <c r="G2965">
        <v>6.0931103742000001</v>
      </c>
      <c r="H2965">
        <v>12.56725565</v>
      </c>
    </row>
    <row r="2966" spans="1:8" x14ac:dyDescent="0.25">
      <c r="A2966" t="s">
        <v>440</v>
      </c>
      <c r="B2966" t="str">
        <f t="shared" si="92"/>
        <v>YOSE</v>
      </c>
      <c r="C2966">
        <v>2009</v>
      </c>
      <c r="D2966" t="str">
        <f t="shared" si="93"/>
        <v>YOSE:2009</v>
      </c>
      <c r="E2966">
        <v>90</v>
      </c>
      <c r="F2966">
        <v>36.138121241999997</v>
      </c>
      <c r="G2966">
        <v>5.8825747418000001</v>
      </c>
      <c r="H2966">
        <v>12.098908822</v>
      </c>
    </row>
    <row r="2967" spans="1:8" x14ac:dyDescent="0.25">
      <c r="A2967" t="s">
        <v>440</v>
      </c>
      <c r="B2967" t="str">
        <f t="shared" si="92"/>
        <v>YOSE</v>
      </c>
      <c r="C2967">
        <v>2010</v>
      </c>
      <c r="D2967" t="str">
        <f t="shared" si="93"/>
        <v>YOSE:2010</v>
      </c>
      <c r="E2967">
        <v>90</v>
      </c>
      <c r="F2967">
        <v>33.360472231999999</v>
      </c>
      <c r="G2967">
        <v>6.6280098200999999</v>
      </c>
      <c r="H2967">
        <v>11.819685314999999</v>
      </c>
    </row>
    <row r="2968" spans="1:8" x14ac:dyDescent="0.25">
      <c r="A2968" t="s">
        <v>440</v>
      </c>
      <c r="B2968" t="str">
        <f t="shared" si="92"/>
        <v>YOSE</v>
      </c>
      <c r="C2968">
        <v>2011</v>
      </c>
      <c r="D2968" t="str">
        <f t="shared" si="93"/>
        <v>YOSE:2011</v>
      </c>
      <c r="E2968">
        <v>90</v>
      </c>
      <c r="F2968">
        <v>35.303933055999998</v>
      </c>
      <c r="G2968">
        <v>6.5566929216999998</v>
      </c>
      <c r="H2968">
        <v>12.551115795999999</v>
      </c>
    </row>
    <row r="2969" spans="1:8" x14ac:dyDescent="0.25">
      <c r="A2969" t="s">
        <v>440</v>
      </c>
      <c r="B2969" t="str">
        <f t="shared" si="92"/>
        <v>YOSE</v>
      </c>
      <c r="C2969">
        <v>2012</v>
      </c>
      <c r="D2969" t="str">
        <f t="shared" si="93"/>
        <v>YOSE:2012</v>
      </c>
      <c r="E2969">
        <v>90</v>
      </c>
      <c r="F2969">
        <v>36.925975569999999</v>
      </c>
      <c r="G2969">
        <v>6.3603946949000001</v>
      </c>
      <c r="H2969">
        <v>12.921273412</v>
      </c>
    </row>
    <row r="2970" spans="1:8" x14ac:dyDescent="0.25">
      <c r="A2970" t="s">
        <v>440</v>
      </c>
      <c r="B2970" t="str">
        <f t="shared" si="92"/>
        <v>YOSE</v>
      </c>
      <c r="C2970">
        <v>2013</v>
      </c>
      <c r="D2970" t="str">
        <f t="shared" si="93"/>
        <v>YOSE:2013</v>
      </c>
      <c r="E2970">
        <v>90</v>
      </c>
      <c r="F2970">
        <v>34.697441953000002</v>
      </c>
      <c r="G2970">
        <v>5.8555381715000001</v>
      </c>
      <c r="H2970">
        <v>12.167334501999999</v>
      </c>
    </row>
    <row r="2971" spans="1:8" x14ac:dyDescent="0.25">
      <c r="A2971" t="s">
        <v>440</v>
      </c>
      <c r="B2971" t="str">
        <f t="shared" si="92"/>
        <v>YOSE</v>
      </c>
      <c r="C2971">
        <v>2014</v>
      </c>
      <c r="D2971" t="str">
        <f t="shared" si="93"/>
        <v>YOSE:2014</v>
      </c>
      <c r="E2971">
        <v>90</v>
      </c>
      <c r="F2971">
        <v>31.139815460000001</v>
      </c>
      <c r="G2971">
        <v>5.8151017893999999</v>
      </c>
      <c r="H2971">
        <v>11.260865105000001</v>
      </c>
    </row>
    <row r="2972" spans="1:8" x14ac:dyDescent="0.25">
      <c r="A2972" t="s">
        <v>440</v>
      </c>
      <c r="B2972" t="str">
        <f t="shared" si="92"/>
        <v>YOSE</v>
      </c>
      <c r="C2972">
        <v>2015</v>
      </c>
      <c r="D2972" t="str">
        <f t="shared" si="93"/>
        <v>YOSE:2015</v>
      </c>
      <c r="E2972">
        <v>90</v>
      </c>
      <c r="F2972">
        <v>33.898153784999998</v>
      </c>
      <c r="G2972">
        <v>5.7284478990999999</v>
      </c>
      <c r="H2972">
        <v>12.050299227</v>
      </c>
    </row>
    <row r="2973" spans="1:8" x14ac:dyDescent="0.25">
      <c r="A2973" t="s">
        <v>440</v>
      </c>
      <c r="B2973" t="str">
        <f t="shared" si="92"/>
        <v>YOSE</v>
      </c>
      <c r="C2973">
        <v>2016</v>
      </c>
      <c r="D2973" t="str">
        <f t="shared" si="93"/>
        <v>YOSE:2016</v>
      </c>
      <c r="E2973">
        <v>90</v>
      </c>
      <c r="F2973">
        <v>30.458528691000001</v>
      </c>
      <c r="G2973">
        <v>5.6244834319999999</v>
      </c>
      <c r="H2973">
        <v>11.028514793999999</v>
      </c>
    </row>
    <row r="2974" spans="1:8" x14ac:dyDescent="0.25">
      <c r="A2974" t="s">
        <v>440</v>
      </c>
      <c r="B2974" t="str">
        <f t="shared" si="92"/>
        <v>YOSE</v>
      </c>
      <c r="C2974">
        <v>2017</v>
      </c>
      <c r="D2974" t="str">
        <f t="shared" si="93"/>
        <v>YOSE:2017</v>
      </c>
      <c r="E2974">
        <v>90</v>
      </c>
      <c r="F2974">
        <v>34.420180377000001</v>
      </c>
      <c r="G2974">
        <v>5.7804342391999999</v>
      </c>
      <c r="H2974">
        <v>12.101728360999999</v>
      </c>
    </row>
    <row r="2975" spans="1:8" x14ac:dyDescent="0.25">
      <c r="A2975" t="s">
        <v>441</v>
      </c>
      <c r="B2975" t="str">
        <f t="shared" si="92"/>
        <v>ZICA</v>
      </c>
      <c r="C2975">
        <v>2004</v>
      </c>
      <c r="D2975" t="str">
        <f t="shared" si="93"/>
        <v>ZICA:2004</v>
      </c>
      <c r="E2975">
        <v>90</v>
      </c>
      <c r="F2975">
        <v>28.965722456000002</v>
      </c>
      <c r="G2975">
        <v>5.1627770913999997</v>
      </c>
      <c r="H2975">
        <v>10.403459814</v>
      </c>
    </row>
    <row r="2976" spans="1:8" x14ac:dyDescent="0.25">
      <c r="A2976" t="s">
        <v>441</v>
      </c>
      <c r="B2976" t="str">
        <f t="shared" si="92"/>
        <v>ZICA</v>
      </c>
      <c r="C2976">
        <v>2005</v>
      </c>
      <c r="D2976" t="str">
        <f t="shared" si="93"/>
        <v>ZICA:2005</v>
      </c>
      <c r="E2976">
        <v>90</v>
      </c>
      <c r="F2976">
        <v>26.778869531000002</v>
      </c>
      <c r="G2976">
        <v>4.8359184732999996</v>
      </c>
      <c r="H2976">
        <v>9.7301285096000001</v>
      </c>
    </row>
    <row r="2977" spans="1:8" x14ac:dyDescent="0.25">
      <c r="A2977" t="s">
        <v>441</v>
      </c>
      <c r="B2977" t="str">
        <f t="shared" si="92"/>
        <v>ZICA</v>
      </c>
      <c r="C2977">
        <v>2006</v>
      </c>
      <c r="D2977" t="str">
        <f t="shared" si="93"/>
        <v>ZICA:2006</v>
      </c>
      <c r="E2977">
        <v>90</v>
      </c>
      <c r="F2977">
        <v>27.497430448999999</v>
      </c>
      <c r="G2977">
        <v>5.0019827204</v>
      </c>
      <c r="H2977">
        <v>9.9945048305000004</v>
      </c>
    </row>
    <row r="2978" spans="1:8" x14ac:dyDescent="0.25">
      <c r="A2978" t="s">
        <v>441</v>
      </c>
      <c r="B2978" t="str">
        <f t="shared" si="92"/>
        <v>ZICA</v>
      </c>
      <c r="C2978">
        <v>2007</v>
      </c>
      <c r="D2978" t="str">
        <f t="shared" si="93"/>
        <v>ZICA:2007</v>
      </c>
      <c r="E2978">
        <v>90</v>
      </c>
      <c r="F2978">
        <v>29.583687606000002</v>
      </c>
      <c r="G2978">
        <v>5.2213013323000004</v>
      </c>
      <c r="H2978">
        <v>10.762403204</v>
      </c>
    </row>
    <row r="2979" spans="1:8" x14ac:dyDescent="0.25">
      <c r="A2979" t="s">
        <v>441</v>
      </c>
      <c r="B2979" t="str">
        <f t="shared" si="92"/>
        <v>ZICA</v>
      </c>
      <c r="C2979">
        <v>2008</v>
      </c>
      <c r="D2979" t="str">
        <f t="shared" si="93"/>
        <v>ZICA:2008</v>
      </c>
      <c r="E2979">
        <v>90</v>
      </c>
      <c r="F2979">
        <v>26.162234445999999</v>
      </c>
      <c r="G2979">
        <v>5.0380454664999998</v>
      </c>
      <c r="H2979">
        <v>9.5744494738999997</v>
      </c>
    </row>
    <row r="2980" spans="1:8" x14ac:dyDescent="0.25">
      <c r="A2980" t="s">
        <v>441</v>
      </c>
      <c r="B2980" t="str">
        <f t="shared" si="92"/>
        <v>ZICA</v>
      </c>
      <c r="C2980">
        <v>2009</v>
      </c>
      <c r="D2980" t="str">
        <f t="shared" si="93"/>
        <v>ZICA:2009</v>
      </c>
      <c r="E2980">
        <v>90</v>
      </c>
      <c r="F2980">
        <v>25.155586728999999</v>
      </c>
      <c r="G2980">
        <v>5.1696763808000004</v>
      </c>
      <c r="H2980">
        <v>9.1124622806000009</v>
      </c>
    </row>
    <row r="2981" spans="1:8" x14ac:dyDescent="0.25">
      <c r="A2981" t="s">
        <v>441</v>
      </c>
      <c r="B2981" t="str">
        <f t="shared" si="92"/>
        <v>ZICA</v>
      </c>
      <c r="C2981">
        <v>2011</v>
      </c>
      <c r="D2981" t="str">
        <f t="shared" si="93"/>
        <v>ZICA:2011</v>
      </c>
      <c r="E2981">
        <v>90</v>
      </c>
      <c r="F2981">
        <v>25.930039127000001</v>
      </c>
      <c r="G2981">
        <v>5.3522547630000004</v>
      </c>
      <c r="H2981">
        <v>9.2584026042000005</v>
      </c>
    </row>
    <row r="2982" spans="1:8" x14ac:dyDescent="0.25">
      <c r="A2982" t="s">
        <v>441</v>
      </c>
      <c r="B2982" t="str">
        <f t="shared" si="92"/>
        <v>ZICA</v>
      </c>
      <c r="C2982">
        <v>2012</v>
      </c>
      <c r="D2982" t="str">
        <f t="shared" si="93"/>
        <v>ZICA:2012</v>
      </c>
      <c r="E2982">
        <v>90</v>
      </c>
      <c r="F2982">
        <v>24.150362184999999</v>
      </c>
      <c r="G2982">
        <v>4.7016411366000002</v>
      </c>
      <c r="H2982">
        <v>8.7386514672000004</v>
      </c>
    </row>
    <row r="2983" spans="1:8" x14ac:dyDescent="0.25">
      <c r="A2983" t="s">
        <v>441</v>
      </c>
      <c r="B2983" t="str">
        <f t="shared" si="92"/>
        <v>ZICA</v>
      </c>
      <c r="C2983">
        <v>2013</v>
      </c>
      <c r="D2983" t="str">
        <f t="shared" si="93"/>
        <v>ZICA:2013</v>
      </c>
      <c r="E2983">
        <v>90</v>
      </c>
      <c r="F2983">
        <v>24.678558043999999</v>
      </c>
      <c r="G2983">
        <v>4.8891559081000002</v>
      </c>
      <c r="H2983">
        <v>8.8997574762999996</v>
      </c>
    </row>
    <row r="2984" spans="1:8" x14ac:dyDescent="0.25">
      <c r="A2984" t="s">
        <v>441</v>
      </c>
      <c r="B2984" t="str">
        <f t="shared" si="92"/>
        <v>ZICA</v>
      </c>
      <c r="C2984">
        <v>2014</v>
      </c>
      <c r="D2984" t="str">
        <f t="shared" si="93"/>
        <v>ZICA:2014</v>
      </c>
      <c r="E2984">
        <v>90</v>
      </c>
      <c r="F2984">
        <v>24.326530363</v>
      </c>
      <c r="G2984">
        <v>5.1970161132000001</v>
      </c>
      <c r="H2984">
        <v>8.7875003357000008</v>
      </c>
    </row>
    <row r="2985" spans="1:8" x14ac:dyDescent="0.25">
      <c r="A2985" t="s">
        <v>441</v>
      </c>
      <c r="B2985" t="str">
        <f t="shared" si="92"/>
        <v>ZICA</v>
      </c>
      <c r="C2985">
        <v>2015</v>
      </c>
      <c r="D2985" t="str">
        <f t="shared" si="93"/>
        <v>ZICA:2015</v>
      </c>
      <c r="E2985">
        <v>90</v>
      </c>
      <c r="F2985">
        <v>23.580273958999999</v>
      </c>
      <c r="G2985">
        <v>5.1690009241999997</v>
      </c>
      <c r="H2985">
        <v>8.5324235052000006</v>
      </c>
    </row>
    <row r="2986" spans="1:8" x14ac:dyDescent="0.25">
      <c r="A2986" t="s">
        <v>441</v>
      </c>
      <c r="B2986" t="str">
        <f t="shared" si="92"/>
        <v>ZICA</v>
      </c>
      <c r="C2986">
        <v>2016</v>
      </c>
      <c r="D2986" t="str">
        <f t="shared" si="93"/>
        <v>ZICA:2016</v>
      </c>
      <c r="E2986">
        <v>90</v>
      </c>
      <c r="F2986">
        <v>22.422836242999999</v>
      </c>
      <c r="G2986">
        <v>5.0446886743999997</v>
      </c>
      <c r="H2986">
        <v>8.0106965291000005</v>
      </c>
    </row>
    <row r="2987" spans="1:8" x14ac:dyDescent="0.25">
      <c r="A2987" t="s">
        <v>441</v>
      </c>
      <c r="B2987" t="str">
        <f t="shared" si="92"/>
        <v>ZICA</v>
      </c>
      <c r="C2987">
        <v>2017</v>
      </c>
      <c r="D2987" t="str">
        <f t="shared" si="93"/>
        <v>ZICA:2017</v>
      </c>
      <c r="E2987">
        <v>90</v>
      </c>
      <c r="F2987">
        <v>25.718965960999999</v>
      </c>
      <c r="G2987">
        <v>5.4158997521999996</v>
      </c>
      <c r="H2987">
        <v>9.4024828312000004</v>
      </c>
    </row>
    <row r="2988" spans="1:8" x14ac:dyDescent="0.25">
      <c r="A2988" t="s">
        <v>689</v>
      </c>
      <c r="B2988" t="str">
        <f t="shared" si="92"/>
        <v>OTCR</v>
      </c>
      <c r="C2988">
        <v>1994</v>
      </c>
      <c r="D2988" t="str">
        <f t="shared" si="93"/>
        <v>OTCR:1994</v>
      </c>
      <c r="E2988">
        <v>90</v>
      </c>
      <c r="F2988">
        <v>291.80393115999999</v>
      </c>
      <c r="G2988">
        <v>9.1779973011999996</v>
      </c>
      <c r="H2988">
        <v>32.829983835</v>
      </c>
    </row>
    <row r="2989" spans="1:8" x14ac:dyDescent="0.25">
      <c r="A2989" t="s">
        <v>689</v>
      </c>
      <c r="B2989" t="str">
        <f t="shared" si="92"/>
        <v>OTCR</v>
      </c>
      <c r="C2989">
        <v>1995</v>
      </c>
      <c r="D2989" t="str">
        <f t="shared" si="93"/>
        <v>OTCR:1995</v>
      </c>
      <c r="E2989">
        <v>90</v>
      </c>
      <c r="F2989">
        <v>240.66555894000001</v>
      </c>
      <c r="G2989">
        <v>8.9488865476000008</v>
      </c>
      <c r="H2989">
        <v>30.795283296000001</v>
      </c>
    </row>
    <row r="2990" spans="1:8" x14ac:dyDescent="0.25">
      <c r="A2990" t="s">
        <v>689</v>
      </c>
      <c r="B2990" t="str">
        <f t="shared" si="92"/>
        <v>OTCR</v>
      </c>
      <c r="C2990">
        <v>1996</v>
      </c>
      <c r="D2990" t="str">
        <f t="shared" si="93"/>
        <v>OTCR:1996</v>
      </c>
      <c r="E2990">
        <v>90</v>
      </c>
      <c r="F2990">
        <v>181.92473645000001</v>
      </c>
      <c r="G2990">
        <v>8.3752547167000007</v>
      </c>
      <c r="H2990">
        <v>27.766291752000001</v>
      </c>
    </row>
    <row r="2991" spans="1:8" x14ac:dyDescent="0.25">
      <c r="A2991" t="s">
        <v>689</v>
      </c>
      <c r="B2991" t="str">
        <f t="shared" si="92"/>
        <v>OTCR</v>
      </c>
      <c r="C2991">
        <v>1997</v>
      </c>
      <c r="D2991" t="str">
        <f t="shared" si="93"/>
        <v>OTCR:1997</v>
      </c>
      <c r="E2991">
        <v>90</v>
      </c>
      <c r="F2991">
        <v>208.22661955000001</v>
      </c>
      <c r="G2991">
        <v>8.7045480276999996</v>
      </c>
      <c r="H2991">
        <v>29.425531651</v>
      </c>
    </row>
    <row r="2992" spans="1:8" x14ac:dyDescent="0.25">
      <c r="A2992" t="s">
        <v>689</v>
      </c>
      <c r="B2992" t="str">
        <f t="shared" si="92"/>
        <v>OTCR</v>
      </c>
      <c r="C2992">
        <v>1998</v>
      </c>
      <c r="D2992" t="str">
        <f t="shared" si="93"/>
        <v>OTCR:1998</v>
      </c>
      <c r="E2992">
        <v>90</v>
      </c>
      <c r="F2992">
        <v>228.49498277999999</v>
      </c>
      <c r="G2992">
        <v>8.9725170022</v>
      </c>
      <c r="H2992">
        <v>30.101224101</v>
      </c>
    </row>
    <row r="2993" spans="1:8" x14ac:dyDescent="0.25">
      <c r="A2993" t="s">
        <v>689</v>
      </c>
      <c r="B2993" t="str">
        <f t="shared" si="92"/>
        <v>OTCR</v>
      </c>
      <c r="C2993">
        <v>1999</v>
      </c>
      <c r="D2993" t="str">
        <f t="shared" si="93"/>
        <v>OTCR:1999</v>
      </c>
      <c r="E2993">
        <v>90</v>
      </c>
      <c r="F2993">
        <v>184.98441475000001</v>
      </c>
      <c r="G2993">
        <v>8.4113689584000007</v>
      </c>
      <c r="H2993">
        <v>28.325177493000002</v>
      </c>
    </row>
    <row r="2994" spans="1:8" x14ac:dyDescent="0.25">
      <c r="A2994" t="s">
        <v>689</v>
      </c>
      <c r="B2994" t="str">
        <f t="shared" si="92"/>
        <v>OTCR</v>
      </c>
      <c r="C2994">
        <v>2000</v>
      </c>
      <c r="D2994" t="str">
        <f t="shared" si="93"/>
        <v>OTCR:2000</v>
      </c>
      <c r="E2994">
        <v>90</v>
      </c>
      <c r="F2994">
        <v>168.50906462</v>
      </c>
      <c r="G2994">
        <v>7.4941484911999998</v>
      </c>
      <c r="H2994">
        <v>27.716789154000001</v>
      </c>
    </row>
    <row r="2995" spans="1:8" x14ac:dyDescent="0.25">
      <c r="A2995" t="s">
        <v>689</v>
      </c>
      <c r="B2995" t="str">
        <f t="shared" si="92"/>
        <v>OTCR</v>
      </c>
      <c r="C2995">
        <v>2001</v>
      </c>
      <c r="D2995" t="str">
        <f t="shared" si="93"/>
        <v>OTCR:2001</v>
      </c>
      <c r="E2995">
        <v>90</v>
      </c>
      <c r="F2995">
        <v>180.16500299</v>
      </c>
      <c r="G2995">
        <v>8.1723362988999995</v>
      </c>
      <c r="H2995">
        <v>27.532631289000001</v>
      </c>
    </row>
    <row r="2996" spans="1:8" x14ac:dyDescent="0.25">
      <c r="A2996" t="s">
        <v>689</v>
      </c>
      <c r="B2996" t="str">
        <f t="shared" si="92"/>
        <v>OTCR</v>
      </c>
      <c r="C2996">
        <v>2002</v>
      </c>
      <c r="D2996" t="str">
        <f t="shared" si="93"/>
        <v>OTCR:2002</v>
      </c>
      <c r="E2996">
        <v>90</v>
      </c>
      <c r="F2996">
        <v>178.91549268</v>
      </c>
      <c r="G2996">
        <v>8.6483673634000002</v>
      </c>
      <c r="H2996">
        <v>27.958155703999999</v>
      </c>
    </row>
    <row r="2997" spans="1:8" x14ac:dyDescent="0.25">
      <c r="A2997" t="s">
        <v>689</v>
      </c>
      <c r="B2997" t="str">
        <f t="shared" si="92"/>
        <v>OTCR</v>
      </c>
      <c r="C2997">
        <v>2003</v>
      </c>
      <c r="D2997" t="str">
        <f t="shared" si="93"/>
        <v>OTCR:2003</v>
      </c>
      <c r="E2997">
        <v>90</v>
      </c>
      <c r="F2997">
        <v>199.61924214000001</v>
      </c>
      <c r="G2997">
        <v>8.4397361033999996</v>
      </c>
      <c r="H2997">
        <v>29.325858450999998</v>
      </c>
    </row>
    <row r="2998" spans="1:8" x14ac:dyDescent="0.25">
      <c r="A2998" t="s">
        <v>689</v>
      </c>
      <c r="B2998" t="str">
        <f t="shared" si="92"/>
        <v>OTCR</v>
      </c>
      <c r="C2998">
        <v>2004</v>
      </c>
      <c r="D2998" t="str">
        <f t="shared" si="93"/>
        <v>OTCR:2004</v>
      </c>
      <c r="E2998">
        <v>90</v>
      </c>
      <c r="F2998">
        <v>196.10872431999999</v>
      </c>
      <c r="G2998">
        <v>8.6472050636999995</v>
      </c>
      <c r="H2998">
        <v>28.906647802999998</v>
      </c>
    </row>
    <row r="2999" spans="1:8" x14ac:dyDescent="0.25">
      <c r="A2999" t="s">
        <v>689</v>
      </c>
      <c r="B2999" t="str">
        <f t="shared" si="92"/>
        <v>OTCR</v>
      </c>
      <c r="C2999">
        <v>2005</v>
      </c>
      <c r="D2999" t="str">
        <f t="shared" si="93"/>
        <v>OTCR:2005</v>
      </c>
      <c r="E2999">
        <v>90</v>
      </c>
      <c r="F2999">
        <v>217.30348928000001</v>
      </c>
      <c r="G2999">
        <v>8.8556591516999994</v>
      </c>
      <c r="H2999">
        <v>30.454882023</v>
      </c>
    </row>
    <row r="3000" spans="1:8" x14ac:dyDescent="0.25">
      <c r="A3000" t="s">
        <v>689</v>
      </c>
      <c r="B3000" t="str">
        <f t="shared" si="92"/>
        <v>OTCR</v>
      </c>
      <c r="C3000">
        <v>2006</v>
      </c>
      <c r="D3000" t="str">
        <f t="shared" si="93"/>
        <v>OTCR:2006</v>
      </c>
      <c r="E3000">
        <v>90</v>
      </c>
      <c r="F3000">
        <v>195.00674284999999</v>
      </c>
      <c r="G3000">
        <v>8.8484729199000007</v>
      </c>
      <c r="H3000">
        <v>28.912211584000001</v>
      </c>
    </row>
    <row r="3001" spans="1:8" x14ac:dyDescent="0.25">
      <c r="A3001" t="s">
        <v>689</v>
      </c>
      <c r="B3001" t="str">
        <f t="shared" si="92"/>
        <v>OTCR</v>
      </c>
      <c r="C3001">
        <v>2007</v>
      </c>
      <c r="D3001" t="str">
        <f t="shared" si="93"/>
        <v>OTCR:2007</v>
      </c>
      <c r="E3001">
        <v>90</v>
      </c>
      <c r="F3001">
        <v>185.65990701999999</v>
      </c>
      <c r="G3001">
        <v>9.4366711509000005</v>
      </c>
      <c r="H3001">
        <v>28.389586681000001</v>
      </c>
    </row>
    <row r="3002" spans="1:8" x14ac:dyDescent="0.25">
      <c r="A3002" t="s">
        <v>689</v>
      </c>
      <c r="B3002" t="str">
        <f t="shared" si="92"/>
        <v>OTCR</v>
      </c>
      <c r="C3002">
        <v>2008</v>
      </c>
      <c r="D3002" t="str">
        <f t="shared" si="93"/>
        <v>OTCR:2008</v>
      </c>
      <c r="E3002">
        <v>90</v>
      </c>
      <c r="F3002">
        <v>122.27058651999999</v>
      </c>
      <c r="G3002">
        <v>9.2041060651999995</v>
      </c>
      <c r="H3002">
        <v>24.473916206999998</v>
      </c>
    </row>
    <row r="3003" spans="1:8" x14ac:dyDescent="0.25">
      <c r="A3003" t="s">
        <v>689</v>
      </c>
      <c r="B3003" t="str">
        <f t="shared" si="92"/>
        <v>OTCR</v>
      </c>
      <c r="C3003">
        <v>2009</v>
      </c>
      <c r="D3003" t="str">
        <f t="shared" si="93"/>
        <v>OTCR:2009</v>
      </c>
      <c r="E3003">
        <v>90</v>
      </c>
      <c r="F3003">
        <v>91.051026329999999</v>
      </c>
      <c r="G3003">
        <v>8.2052076264</v>
      </c>
      <c r="H3003">
        <v>21.889013118000001</v>
      </c>
    </row>
    <row r="3004" spans="1:8" x14ac:dyDescent="0.25">
      <c r="A3004" t="s">
        <v>689</v>
      </c>
      <c r="B3004" t="str">
        <f t="shared" si="92"/>
        <v>OTCR</v>
      </c>
      <c r="C3004">
        <v>2010</v>
      </c>
      <c r="D3004" t="str">
        <f t="shared" si="93"/>
        <v>OTCR:2010</v>
      </c>
      <c r="E3004">
        <v>90</v>
      </c>
      <c r="F3004">
        <v>102.72229651000001</v>
      </c>
      <c r="G3004">
        <v>8.1825106208000005</v>
      </c>
      <c r="H3004">
        <v>22.679808632</v>
      </c>
    </row>
    <row r="3005" spans="1:8" x14ac:dyDescent="0.25">
      <c r="A3005" t="s">
        <v>689</v>
      </c>
      <c r="B3005" t="str">
        <f t="shared" si="92"/>
        <v>OTCR</v>
      </c>
      <c r="C3005">
        <v>2011</v>
      </c>
      <c r="D3005" t="str">
        <f t="shared" si="93"/>
        <v>OTCR:2011</v>
      </c>
      <c r="E3005">
        <v>90</v>
      </c>
      <c r="F3005">
        <v>114.66656073</v>
      </c>
      <c r="G3005">
        <v>8.8401744741999995</v>
      </c>
      <c r="H3005">
        <v>23.656856296000001</v>
      </c>
    </row>
    <row r="3006" spans="1:8" x14ac:dyDescent="0.25">
      <c r="A3006" t="s">
        <v>689</v>
      </c>
      <c r="B3006" t="str">
        <f t="shared" si="92"/>
        <v>OTCR</v>
      </c>
      <c r="C3006">
        <v>2012</v>
      </c>
      <c r="D3006" t="str">
        <f t="shared" si="93"/>
        <v>OTCR:2012</v>
      </c>
      <c r="E3006">
        <v>90</v>
      </c>
      <c r="F3006">
        <v>82.510176415999993</v>
      </c>
      <c r="G3006">
        <v>8.6298982540000004</v>
      </c>
      <c r="H3006">
        <v>20.878775610999998</v>
      </c>
    </row>
    <row r="3007" spans="1:8" x14ac:dyDescent="0.25">
      <c r="A3007" t="s">
        <v>689</v>
      </c>
      <c r="B3007" t="str">
        <f t="shared" si="92"/>
        <v>OTCR</v>
      </c>
      <c r="C3007">
        <v>2013</v>
      </c>
      <c r="D3007" t="str">
        <f t="shared" si="93"/>
        <v>OTCR:2013</v>
      </c>
      <c r="E3007">
        <v>90</v>
      </c>
      <c r="F3007">
        <v>69.545283994000002</v>
      </c>
      <c r="G3007">
        <v>7.6554331924000003</v>
      </c>
      <c r="H3007">
        <v>18.827012241999999</v>
      </c>
    </row>
    <row r="3008" spans="1:8" x14ac:dyDescent="0.25">
      <c r="A3008" t="s">
        <v>689</v>
      </c>
      <c r="B3008" t="str">
        <f t="shared" si="92"/>
        <v>OTCR</v>
      </c>
      <c r="C3008">
        <v>2014</v>
      </c>
      <c r="D3008" t="str">
        <f t="shared" si="93"/>
        <v>OTCR:2014</v>
      </c>
      <c r="E3008">
        <v>90</v>
      </c>
      <c r="F3008">
        <v>72.155411435999994</v>
      </c>
      <c r="G3008">
        <v>7.8140080555000004</v>
      </c>
      <c r="H3008">
        <v>19.412743574</v>
      </c>
    </row>
    <row r="3009" spans="1:8" x14ac:dyDescent="0.25">
      <c r="A3009" t="s">
        <v>689</v>
      </c>
      <c r="B3009" t="str">
        <f t="shared" si="92"/>
        <v>OTCR</v>
      </c>
      <c r="C3009">
        <v>2015</v>
      </c>
      <c r="D3009" t="str">
        <f t="shared" si="93"/>
        <v>OTCR:2015</v>
      </c>
      <c r="E3009">
        <v>90</v>
      </c>
      <c r="F3009">
        <v>66.307684281999997</v>
      </c>
      <c r="G3009">
        <v>8.4162439341000006</v>
      </c>
      <c r="H3009">
        <v>18.548059690999999</v>
      </c>
    </row>
    <row r="3010" spans="1:8" x14ac:dyDescent="0.25">
      <c r="A3010" t="s">
        <v>689</v>
      </c>
      <c r="B3010" t="str">
        <f t="shared" ref="B3010:B3073" si="94">LEFT(A3010,4)</f>
        <v>OTCR</v>
      </c>
      <c r="C3010">
        <v>2016</v>
      </c>
      <c r="D3010" t="str">
        <f t="shared" ref="D3010:D3073" si="95">CONCATENATE(B3010,":",C3010)</f>
        <v>OTCR:2016</v>
      </c>
      <c r="E3010">
        <v>90</v>
      </c>
      <c r="F3010">
        <v>55.746271477999997</v>
      </c>
      <c r="G3010">
        <v>7.7954295026000002</v>
      </c>
      <c r="H3010">
        <v>16.756800305999999</v>
      </c>
    </row>
    <row r="3011" spans="1:8" x14ac:dyDescent="0.25">
      <c r="A3011" t="s">
        <v>689</v>
      </c>
      <c r="B3011" t="str">
        <f t="shared" si="94"/>
        <v>OTCR</v>
      </c>
      <c r="C3011">
        <v>2017</v>
      </c>
      <c r="D3011" t="str">
        <f t="shared" si="95"/>
        <v>OTCR:2017</v>
      </c>
      <c r="E3011">
        <v>90</v>
      </c>
      <c r="F3011">
        <v>51.942924284</v>
      </c>
      <c r="G3011">
        <v>8.3954596930999994</v>
      </c>
      <c r="H3011">
        <v>16.186226434000002</v>
      </c>
    </row>
    <row r="3012" spans="1:8" x14ac:dyDescent="0.25">
      <c r="A3012" t="s">
        <v>690</v>
      </c>
      <c r="B3012" t="str">
        <f t="shared" si="94"/>
        <v>PRRA</v>
      </c>
      <c r="C3012">
        <v>2001</v>
      </c>
      <c r="D3012" t="str">
        <f t="shared" si="95"/>
        <v>PRRA:2001</v>
      </c>
      <c r="E3012">
        <v>90</v>
      </c>
      <c r="F3012">
        <v>108.16726217</v>
      </c>
      <c r="G3012">
        <v>9.5600777483999995</v>
      </c>
      <c r="H3012">
        <v>22.465265762000001</v>
      </c>
    </row>
    <row r="3013" spans="1:8" x14ac:dyDescent="0.25">
      <c r="A3013" t="s">
        <v>690</v>
      </c>
      <c r="B3013" t="str">
        <f t="shared" si="94"/>
        <v>PRRA</v>
      </c>
      <c r="C3013">
        <v>2002</v>
      </c>
      <c r="D3013" t="str">
        <f t="shared" si="95"/>
        <v>PRRA:2002</v>
      </c>
      <c r="E3013">
        <v>90</v>
      </c>
      <c r="F3013">
        <v>130.8718949</v>
      </c>
      <c r="G3013">
        <v>9.6035057326000004</v>
      </c>
      <c r="H3013">
        <v>23.428954508</v>
      </c>
    </row>
    <row r="3014" spans="1:8" x14ac:dyDescent="0.25">
      <c r="A3014" t="s">
        <v>690</v>
      </c>
      <c r="B3014" t="str">
        <f t="shared" si="94"/>
        <v>PRRA</v>
      </c>
      <c r="C3014">
        <v>2003</v>
      </c>
      <c r="D3014" t="str">
        <f t="shared" si="95"/>
        <v>PRRA:2003</v>
      </c>
      <c r="E3014">
        <v>90</v>
      </c>
      <c r="F3014">
        <v>88.943347525999997</v>
      </c>
      <c r="G3014">
        <v>10.168673418999999</v>
      </c>
      <c r="H3014">
        <v>20.651976037000001</v>
      </c>
    </row>
    <row r="3015" spans="1:8" x14ac:dyDescent="0.25">
      <c r="A3015" t="s">
        <v>690</v>
      </c>
      <c r="B3015" t="str">
        <f t="shared" si="94"/>
        <v>PRRA</v>
      </c>
      <c r="C3015">
        <v>2004</v>
      </c>
      <c r="D3015" t="str">
        <f t="shared" si="95"/>
        <v>PRRA:2004</v>
      </c>
      <c r="E3015">
        <v>90</v>
      </c>
      <c r="F3015">
        <v>97.566683018999996</v>
      </c>
      <c r="G3015">
        <v>9.9826486614000007</v>
      </c>
      <c r="H3015">
        <v>21.157216297000002</v>
      </c>
    </row>
    <row r="3016" spans="1:8" x14ac:dyDescent="0.25">
      <c r="A3016" t="s">
        <v>690</v>
      </c>
      <c r="B3016" t="str">
        <f t="shared" si="94"/>
        <v>PRRA</v>
      </c>
      <c r="C3016">
        <v>2005</v>
      </c>
      <c r="D3016" t="str">
        <f t="shared" si="95"/>
        <v>PRRA:2005</v>
      </c>
      <c r="E3016">
        <v>90</v>
      </c>
      <c r="F3016">
        <v>84.261341240999997</v>
      </c>
      <c r="G3016">
        <v>8.7317705756000006</v>
      </c>
      <c r="H3016">
        <v>20.506604504999999</v>
      </c>
    </row>
    <row r="3017" spans="1:8" x14ac:dyDescent="0.25">
      <c r="A3017" t="s">
        <v>690</v>
      </c>
      <c r="B3017" t="str">
        <f t="shared" si="94"/>
        <v>PRRA</v>
      </c>
      <c r="C3017">
        <v>2006</v>
      </c>
      <c r="D3017" t="str">
        <f t="shared" si="95"/>
        <v>PRRA:2006</v>
      </c>
      <c r="E3017">
        <v>90</v>
      </c>
      <c r="F3017">
        <v>84.918298860999997</v>
      </c>
      <c r="G3017">
        <v>8.8777385877999997</v>
      </c>
      <c r="H3017">
        <v>19.735501290999999</v>
      </c>
    </row>
    <row r="3018" spans="1:8" x14ac:dyDescent="0.25">
      <c r="A3018" t="s">
        <v>690</v>
      </c>
      <c r="B3018" t="str">
        <f t="shared" si="94"/>
        <v>PRRA</v>
      </c>
      <c r="C3018">
        <v>2007</v>
      </c>
      <c r="D3018" t="str">
        <f t="shared" si="95"/>
        <v>PRRA:2007</v>
      </c>
      <c r="E3018">
        <v>90</v>
      </c>
      <c r="F3018">
        <v>88.630130477999998</v>
      </c>
      <c r="G3018">
        <v>10.1862092</v>
      </c>
      <c r="H3018">
        <v>21.062840562000002</v>
      </c>
    </row>
    <row r="3019" spans="1:8" x14ac:dyDescent="0.25">
      <c r="A3019" t="s">
        <v>690</v>
      </c>
      <c r="B3019" t="str">
        <f t="shared" si="94"/>
        <v>PRRA</v>
      </c>
      <c r="C3019">
        <v>2008</v>
      </c>
      <c r="D3019" t="str">
        <f t="shared" si="95"/>
        <v>PRRA:2008</v>
      </c>
      <c r="E3019">
        <v>90</v>
      </c>
      <c r="F3019">
        <v>51.379450251000002</v>
      </c>
      <c r="G3019">
        <v>8.1943487321999999</v>
      </c>
      <c r="H3019">
        <v>16.095663404</v>
      </c>
    </row>
    <row r="3020" spans="1:8" x14ac:dyDescent="0.25">
      <c r="A3020" t="s">
        <v>690</v>
      </c>
      <c r="B3020" t="str">
        <f t="shared" si="94"/>
        <v>PRRA</v>
      </c>
      <c r="C3020">
        <v>2011</v>
      </c>
      <c r="D3020" t="str">
        <f t="shared" si="95"/>
        <v>PRRA:2011</v>
      </c>
      <c r="E3020">
        <v>90</v>
      </c>
      <c r="F3020">
        <v>61.447173696999997</v>
      </c>
      <c r="G3020">
        <v>9.3329993104</v>
      </c>
      <c r="H3020">
        <v>17.551218849000001</v>
      </c>
    </row>
    <row r="3021" spans="1:8" x14ac:dyDescent="0.25">
      <c r="A3021" t="s">
        <v>690</v>
      </c>
      <c r="B3021" t="str">
        <f t="shared" si="94"/>
        <v>PRRA</v>
      </c>
      <c r="C3021">
        <v>2012</v>
      </c>
      <c r="D3021" t="str">
        <f t="shared" si="95"/>
        <v>PRRA:2012</v>
      </c>
      <c r="E3021">
        <v>90</v>
      </c>
      <c r="F3021">
        <v>46.437975655999999</v>
      </c>
      <c r="G3021">
        <v>8.6540478160000003</v>
      </c>
      <c r="H3021">
        <v>14.858670181000001</v>
      </c>
    </row>
    <row r="3022" spans="1:8" x14ac:dyDescent="0.25">
      <c r="A3022" t="s">
        <v>690</v>
      </c>
      <c r="B3022" t="str">
        <f t="shared" si="94"/>
        <v>PRRA</v>
      </c>
      <c r="C3022">
        <v>2013</v>
      </c>
      <c r="D3022" t="str">
        <f t="shared" si="95"/>
        <v>PRRA:2013</v>
      </c>
      <c r="E3022">
        <v>90</v>
      </c>
      <c r="F3022">
        <v>42.495972717000001</v>
      </c>
      <c r="G3022">
        <v>8.1839125085000006</v>
      </c>
      <c r="H3022">
        <v>13.873529098000001</v>
      </c>
    </row>
    <row r="3023" spans="1:8" x14ac:dyDescent="0.25">
      <c r="A3023" t="s">
        <v>690</v>
      </c>
      <c r="B3023" t="str">
        <f t="shared" si="94"/>
        <v>PRRA</v>
      </c>
      <c r="C3023">
        <v>2014</v>
      </c>
      <c r="D3023" t="str">
        <f t="shared" si="95"/>
        <v>PRRA:2014</v>
      </c>
      <c r="E3023">
        <v>90</v>
      </c>
      <c r="F3023">
        <v>47.787706931000002</v>
      </c>
      <c r="G3023">
        <v>8.4683261856000005</v>
      </c>
      <c r="H3023">
        <v>15.185585462000001</v>
      </c>
    </row>
    <row r="3024" spans="1:8" x14ac:dyDescent="0.25">
      <c r="A3024" t="s">
        <v>690</v>
      </c>
      <c r="B3024" t="str">
        <f t="shared" si="94"/>
        <v>PRRA</v>
      </c>
      <c r="C3024">
        <v>2015</v>
      </c>
      <c r="D3024" t="str">
        <f t="shared" si="95"/>
        <v>PRRA:2015</v>
      </c>
      <c r="E3024">
        <v>90</v>
      </c>
      <c r="F3024">
        <v>44.786123797999998</v>
      </c>
      <c r="G3024">
        <v>8.6679274739000007</v>
      </c>
      <c r="H3024">
        <v>14.4366193</v>
      </c>
    </row>
    <row r="3025" spans="1:8" x14ac:dyDescent="0.25">
      <c r="A3025" t="s">
        <v>690</v>
      </c>
      <c r="B3025" t="str">
        <f t="shared" si="94"/>
        <v>PRRA</v>
      </c>
      <c r="C3025">
        <v>2016</v>
      </c>
      <c r="D3025" t="str">
        <f t="shared" si="95"/>
        <v>PRRA:2016</v>
      </c>
      <c r="E3025">
        <v>90</v>
      </c>
      <c r="F3025">
        <v>31.473004356000001</v>
      </c>
      <c r="G3025">
        <v>7.5895673158000001</v>
      </c>
      <c r="H3025">
        <v>11.233156856000001</v>
      </c>
    </row>
    <row r="3026" spans="1:8" x14ac:dyDescent="0.25">
      <c r="A3026" t="s">
        <v>690</v>
      </c>
      <c r="B3026" t="str">
        <f t="shared" si="94"/>
        <v>PRRA</v>
      </c>
      <c r="C3026">
        <v>2017</v>
      </c>
      <c r="D3026" t="str">
        <f t="shared" si="95"/>
        <v>PRRA:2017</v>
      </c>
      <c r="E3026">
        <v>90</v>
      </c>
      <c r="F3026">
        <v>34.578441374999997</v>
      </c>
      <c r="G3026">
        <v>7.8031017614999998</v>
      </c>
      <c r="H3026">
        <v>11.813348424999999</v>
      </c>
    </row>
    <row r="3027" spans="1:8" x14ac:dyDescent="0.25">
      <c r="A3027" t="s">
        <v>691</v>
      </c>
      <c r="B3027" t="str">
        <f t="shared" si="94"/>
        <v>JOYC</v>
      </c>
      <c r="C3027">
        <v>1990</v>
      </c>
      <c r="D3027" t="str">
        <f t="shared" si="95"/>
        <v>JOYC:1990</v>
      </c>
      <c r="E3027">
        <v>90</v>
      </c>
      <c r="F3027">
        <v>272.74880671</v>
      </c>
      <c r="G3027">
        <v>9.4562336171000005</v>
      </c>
      <c r="H3027">
        <v>32.201905537000002</v>
      </c>
    </row>
    <row r="3028" spans="1:8" x14ac:dyDescent="0.25">
      <c r="A3028" t="s">
        <v>691</v>
      </c>
      <c r="B3028" t="str">
        <f t="shared" si="94"/>
        <v>JOYC</v>
      </c>
      <c r="C3028">
        <v>1991</v>
      </c>
      <c r="D3028" t="str">
        <f t="shared" si="95"/>
        <v>JOYC:1991</v>
      </c>
      <c r="E3028">
        <v>90</v>
      </c>
      <c r="F3028">
        <v>209.39095035</v>
      </c>
      <c r="G3028">
        <v>10.243367987999999</v>
      </c>
      <c r="H3028">
        <v>29.748120829000001</v>
      </c>
    </row>
    <row r="3029" spans="1:8" x14ac:dyDescent="0.25">
      <c r="A3029" t="s">
        <v>691</v>
      </c>
      <c r="B3029" t="str">
        <f t="shared" si="94"/>
        <v>JOYC</v>
      </c>
      <c r="C3029">
        <v>1992</v>
      </c>
      <c r="D3029" t="str">
        <f t="shared" si="95"/>
        <v>JOYC:1992</v>
      </c>
      <c r="E3029">
        <v>90</v>
      </c>
      <c r="F3029">
        <v>227.53004028000001</v>
      </c>
      <c r="G3029">
        <v>9.4399995354000001</v>
      </c>
      <c r="H3029">
        <v>30.768821848000002</v>
      </c>
    </row>
    <row r="3030" spans="1:8" x14ac:dyDescent="0.25">
      <c r="A3030" t="s">
        <v>691</v>
      </c>
      <c r="B3030" t="str">
        <f t="shared" si="94"/>
        <v>JOYC</v>
      </c>
      <c r="C3030">
        <v>1993</v>
      </c>
      <c r="D3030" t="str">
        <f t="shared" si="95"/>
        <v>JOYC:1993</v>
      </c>
      <c r="E3030">
        <v>90</v>
      </c>
      <c r="F3030">
        <v>233.51328966</v>
      </c>
      <c r="G3030">
        <v>9.6519460950999996</v>
      </c>
      <c r="H3030">
        <v>30.963850422</v>
      </c>
    </row>
    <row r="3031" spans="1:8" x14ac:dyDescent="0.25">
      <c r="A3031" t="s">
        <v>691</v>
      </c>
      <c r="B3031" t="str">
        <f t="shared" si="94"/>
        <v>JOYC</v>
      </c>
      <c r="C3031">
        <v>1994</v>
      </c>
      <c r="D3031" t="str">
        <f t="shared" si="95"/>
        <v>JOYC:1994</v>
      </c>
      <c r="E3031">
        <v>90</v>
      </c>
      <c r="F3031">
        <v>266.14671864000002</v>
      </c>
      <c r="G3031">
        <v>10.199202652</v>
      </c>
      <c r="H3031">
        <v>31.914173821999999</v>
      </c>
    </row>
    <row r="3032" spans="1:8" x14ac:dyDescent="0.25">
      <c r="A3032" t="s">
        <v>691</v>
      </c>
      <c r="B3032" t="str">
        <f t="shared" si="94"/>
        <v>JOYC</v>
      </c>
      <c r="C3032">
        <v>1995</v>
      </c>
      <c r="D3032" t="str">
        <f t="shared" si="95"/>
        <v>JOYC:1995</v>
      </c>
      <c r="E3032">
        <v>90</v>
      </c>
      <c r="F3032">
        <v>219.91964150999999</v>
      </c>
      <c r="G3032">
        <v>9.7801838454999999</v>
      </c>
      <c r="H3032">
        <v>29.916008576999999</v>
      </c>
    </row>
    <row r="3033" spans="1:8" x14ac:dyDescent="0.25">
      <c r="A3033" t="s">
        <v>691</v>
      </c>
      <c r="B3033" t="str">
        <f t="shared" si="94"/>
        <v>JOYC</v>
      </c>
      <c r="C3033">
        <v>1996</v>
      </c>
      <c r="D3033" t="str">
        <f t="shared" si="95"/>
        <v>JOYC:1996</v>
      </c>
      <c r="E3033">
        <v>90</v>
      </c>
      <c r="F3033">
        <v>253.50590929000001</v>
      </c>
      <c r="G3033">
        <v>10.103711029999999</v>
      </c>
      <c r="H3033">
        <v>31.896128772000001</v>
      </c>
    </row>
    <row r="3034" spans="1:8" x14ac:dyDescent="0.25">
      <c r="A3034" t="s">
        <v>691</v>
      </c>
      <c r="B3034" t="str">
        <f t="shared" si="94"/>
        <v>JOYC</v>
      </c>
      <c r="C3034">
        <v>1997</v>
      </c>
      <c r="D3034" t="str">
        <f t="shared" si="95"/>
        <v>JOYC:1997</v>
      </c>
      <c r="E3034">
        <v>90</v>
      </c>
      <c r="F3034">
        <v>227.30275094999999</v>
      </c>
      <c r="G3034">
        <v>9.9444369214999995</v>
      </c>
      <c r="H3034">
        <v>30.547419659999999</v>
      </c>
    </row>
    <row r="3035" spans="1:8" x14ac:dyDescent="0.25">
      <c r="A3035" t="s">
        <v>691</v>
      </c>
      <c r="B3035" t="str">
        <f t="shared" si="94"/>
        <v>JOYC</v>
      </c>
      <c r="C3035">
        <v>1998</v>
      </c>
      <c r="D3035" t="str">
        <f t="shared" si="95"/>
        <v>JOYC:1998</v>
      </c>
      <c r="E3035">
        <v>90</v>
      </c>
      <c r="F3035">
        <v>232.28506657</v>
      </c>
      <c r="G3035">
        <v>9.2835098995000003</v>
      </c>
      <c r="H3035">
        <v>30.655902189999999</v>
      </c>
    </row>
    <row r="3036" spans="1:8" x14ac:dyDescent="0.25">
      <c r="A3036" t="s">
        <v>691</v>
      </c>
      <c r="B3036" t="str">
        <f t="shared" si="94"/>
        <v>JOYC</v>
      </c>
      <c r="C3036">
        <v>1999</v>
      </c>
      <c r="D3036" t="str">
        <f t="shared" si="95"/>
        <v>JOYC:1999</v>
      </c>
      <c r="E3036">
        <v>90</v>
      </c>
      <c r="F3036">
        <v>207.18740378000001</v>
      </c>
      <c r="G3036">
        <v>9.2605813081000008</v>
      </c>
      <c r="H3036">
        <v>29.564480709000001</v>
      </c>
    </row>
    <row r="3037" spans="1:8" x14ac:dyDescent="0.25">
      <c r="A3037" t="s">
        <v>691</v>
      </c>
      <c r="B3037" t="str">
        <f t="shared" si="94"/>
        <v>JOYC</v>
      </c>
      <c r="C3037">
        <v>2000</v>
      </c>
      <c r="D3037" t="str">
        <f t="shared" si="95"/>
        <v>JOYC:2000</v>
      </c>
      <c r="E3037">
        <v>90</v>
      </c>
      <c r="F3037">
        <v>165.59990830000001</v>
      </c>
      <c r="G3037">
        <v>8.2129830669999997</v>
      </c>
      <c r="H3037">
        <v>27.301114711</v>
      </c>
    </row>
    <row r="3038" spans="1:8" x14ac:dyDescent="0.25">
      <c r="A3038" t="s">
        <v>691</v>
      </c>
      <c r="B3038" t="str">
        <f t="shared" si="94"/>
        <v>JOYC</v>
      </c>
      <c r="C3038">
        <v>2001</v>
      </c>
      <c r="D3038" t="str">
        <f t="shared" si="95"/>
        <v>JOYC:2001</v>
      </c>
      <c r="E3038">
        <v>90</v>
      </c>
      <c r="F3038">
        <v>212.49428804999999</v>
      </c>
      <c r="G3038">
        <v>10.15369503</v>
      </c>
      <c r="H3038">
        <v>30.111310176</v>
      </c>
    </row>
    <row r="3039" spans="1:8" x14ac:dyDescent="0.25">
      <c r="A3039" t="s">
        <v>691</v>
      </c>
      <c r="B3039" t="str">
        <f t="shared" si="94"/>
        <v>JOYC</v>
      </c>
      <c r="C3039">
        <v>2002</v>
      </c>
      <c r="D3039" t="str">
        <f t="shared" si="95"/>
        <v>JOYC:2002</v>
      </c>
      <c r="E3039">
        <v>90</v>
      </c>
      <c r="F3039">
        <v>192.45644372999999</v>
      </c>
      <c r="G3039">
        <v>9.5193076565000005</v>
      </c>
      <c r="H3039">
        <v>28.853108757000001</v>
      </c>
    </row>
    <row r="3040" spans="1:8" x14ac:dyDescent="0.25">
      <c r="A3040" t="s">
        <v>691</v>
      </c>
      <c r="B3040" t="str">
        <f t="shared" si="94"/>
        <v>JOYC</v>
      </c>
      <c r="C3040">
        <v>2003</v>
      </c>
      <c r="D3040" t="str">
        <f t="shared" si="95"/>
        <v>JOYC:2003</v>
      </c>
      <c r="E3040">
        <v>90</v>
      </c>
      <c r="F3040">
        <v>219.79865085</v>
      </c>
      <c r="G3040">
        <v>9.7650318204000008</v>
      </c>
      <c r="H3040">
        <v>30.148809845999999</v>
      </c>
    </row>
    <row r="3041" spans="1:8" x14ac:dyDescent="0.25">
      <c r="A3041" t="s">
        <v>691</v>
      </c>
      <c r="B3041" t="str">
        <f t="shared" si="94"/>
        <v>JOYC</v>
      </c>
      <c r="C3041">
        <v>2004</v>
      </c>
      <c r="D3041" t="str">
        <f t="shared" si="95"/>
        <v>JOYC:2004</v>
      </c>
      <c r="E3041">
        <v>90</v>
      </c>
      <c r="F3041">
        <v>193.90182184</v>
      </c>
      <c r="G3041">
        <v>9.5995473636999993</v>
      </c>
      <c r="H3041">
        <v>29.366627711</v>
      </c>
    </row>
    <row r="3042" spans="1:8" x14ac:dyDescent="0.25">
      <c r="A3042" t="s">
        <v>691</v>
      </c>
      <c r="B3042" t="str">
        <f t="shared" si="94"/>
        <v>JOYC</v>
      </c>
      <c r="C3042">
        <v>2005</v>
      </c>
      <c r="D3042" t="str">
        <f t="shared" si="95"/>
        <v>JOYC:2005</v>
      </c>
      <c r="E3042">
        <v>90</v>
      </c>
      <c r="F3042">
        <v>228.36560832999999</v>
      </c>
      <c r="G3042">
        <v>9.5615057209999996</v>
      </c>
      <c r="H3042">
        <v>30.736439277999999</v>
      </c>
    </row>
    <row r="3043" spans="1:8" x14ac:dyDescent="0.25">
      <c r="A3043" t="s">
        <v>691</v>
      </c>
      <c r="B3043" t="str">
        <f t="shared" si="94"/>
        <v>JOYC</v>
      </c>
      <c r="C3043">
        <v>2006</v>
      </c>
      <c r="D3043" t="str">
        <f t="shared" si="95"/>
        <v>JOYC:2006</v>
      </c>
      <c r="E3043">
        <v>90</v>
      </c>
      <c r="F3043">
        <v>197.56873451999999</v>
      </c>
      <c r="G3043">
        <v>9.5481570366999993</v>
      </c>
      <c r="H3043">
        <v>29.175910740999999</v>
      </c>
    </row>
    <row r="3044" spans="1:8" x14ac:dyDescent="0.25">
      <c r="A3044" t="s">
        <v>691</v>
      </c>
      <c r="B3044" t="str">
        <f t="shared" si="94"/>
        <v>JOYC</v>
      </c>
      <c r="C3044">
        <v>2007</v>
      </c>
      <c r="D3044" t="str">
        <f t="shared" si="95"/>
        <v>JOYC:2007</v>
      </c>
      <c r="E3044">
        <v>90</v>
      </c>
      <c r="F3044">
        <v>187.26696457</v>
      </c>
      <c r="G3044">
        <v>9.8965355762999998</v>
      </c>
      <c r="H3044">
        <v>28.755737176</v>
      </c>
    </row>
    <row r="3045" spans="1:8" x14ac:dyDescent="0.25">
      <c r="A3045" t="s">
        <v>691</v>
      </c>
      <c r="B3045" t="str">
        <f t="shared" si="94"/>
        <v>JOYC</v>
      </c>
      <c r="C3045">
        <v>2008</v>
      </c>
      <c r="D3045" t="str">
        <f t="shared" si="95"/>
        <v>JOYC:2008</v>
      </c>
      <c r="E3045">
        <v>90</v>
      </c>
      <c r="F3045">
        <v>133.42636795999999</v>
      </c>
      <c r="G3045">
        <v>9.3587669028999994</v>
      </c>
      <c r="H3045">
        <v>25.323656302</v>
      </c>
    </row>
    <row r="3046" spans="1:8" x14ac:dyDescent="0.25">
      <c r="A3046" t="s">
        <v>691</v>
      </c>
      <c r="B3046" t="str">
        <f t="shared" si="94"/>
        <v>JOYC</v>
      </c>
      <c r="C3046">
        <v>2009</v>
      </c>
      <c r="D3046" t="str">
        <f t="shared" si="95"/>
        <v>JOYC:2009</v>
      </c>
      <c r="E3046">
        <v>90</v>
      </c>
      <c r="F3046">
        <v>96.425791309999994</v>
      </c>
      <c r="G3046">
        <v>9.5707370169000008</v>
      </c>
      <c r="H3046">
        <v>22.231850111</v>
      </c>
    </row>
    <row r="3047" spans="1:8" x14ac:dyDescent="0.25">
      <c r="A3047" t="s">
        <v>691</v>
      </c>
      <c r="B3047" t="str">
        <f t="shared" si="94"/>
        <v>JOYC</v>
      </c>
      <c r="C3047">
        <v>2010</v>
      </c>
      <c r="D3047" t="str">
        <f t="shared" si="95"/>
        <v>JOYC:2010</v>
      </c>
      <c r="E3047">
        <v>90</v>
      </c>
      <c r="F3047">
        <v>97.552106768000002</v>
      </c>
      <c r="G3047">
        <v>9.0632388511999995</v>
      </c>
      <c r="H3047">
        <v>22.508245102</v>
      </c>
    </row>
    <row r="3048" spans="1:8" x14ac:dyDescent="0.25">
      <c r="A3048" t="s">
        <v>691</v>
      </c>
      <c r="B3048" t="str">
        <f t="shared" si="94"/>
        <v>JOYC</v>
      </c>
      <c r="C3048">
        <v>2011</v>
      </c>
      <c r="D3048" t="str">
        <f t="shared" si="95"/>
        <v>JOYC:2011</v>
      </c>
      <c r="E3048">
        <v>90</v>
      </c>
      <c r="F3048">
        <v>99.378547978</v>
      </c>
      <c r="G3048">
        <v>9.1996552132999998</v>
      </c>
      <c r="H3048">
        <v>22.69416807</v>
      </c>
    </row>
    <row r="3049" spans="1:8" x14ac:dyDescent="0.25">
      <c r="A3049" t="s">
        <v>691</v>
      </c>
      <c r="B3049" t="str">
        <f t="shared" si="94"/>
        <v>JOYC</v>
      </c>
      <c r="C3049">
        <v>2012</v>
      </c>
      <c r="D3049" t="str">
        <f t="shared" si="95"/>
        <v>JOYC:2012</v>
      </c>
      <c r="E3049">
        <v>90</v>
      </c>
      <c r="F3049">
        <v>74.746168965999999</v>
      </c>
      <c r="G3049">
        <v>9.0663014840000002</v>
      </c>
      <c r="H3049">
        <v>19.942085322000001</v>
      </c>
    </row>
    <row r="3050" spans="1:8" x14ac:dyDescent="0.25">
      <c r="A3050" t="s">
        <v>691</v>
      </c>
      <c r="B3050" t="str">
        <f t="shared" si="94"/>
        <v>JOYC</v>
      </c>
      <c r="C3050">
        <v>2013</v>
      </c>
      <c r="D3050" t="str">
        <f t="shared" si="95"/>
        <v>JOYC:2013</v>
      </c>
      <c r="E3050">
        <v>90</v>
      </c>
      <c r="F3050">
        <v>72.050615364999999</v>
      </c>
      <c r="G3050">
        <v>9.1801067588999992</v>
      </c>
      <c r="H3050">
        <v>19.561175872</v>
      </c>
    </row>
    <row r="3051" spans="1:8" x14ac:dyDescent="0.25">
      <c r="A3051" t="s">
        <v>691</v>
      </c>
      <c r="B3051" t="str">
        <f t="shared" si="94"/>
        <v>JOYC</v>
      </c>
      <c r="C3051">
        <v>2014</v>
      </c>
      <c r="D3051" t="str">
        <f t="shared" si="95"/>
        <v>JOYC:2014</v>
      </c>
      <c r="E3051">
        <v>90</v>
      </c>
      <c r="F3051">
        <v>68.532853649000003</v>
      </c>
      <c r="G3051">
        <v>8.8856983091000004</v>
      </c>
      <c r="H3051">
        <v>19.060836042999998</v>
      </c>
    </row>
    <row r="3052" spans="1:8" x14ac:dyDescent="0.25">
      <c r="A3052" t="s">
        <v>691</v>
      </c>
      <c r="B3052" t="str">
        <f t="shared" si="94"/>
        <v>JOYC</v>
      </c>
      <c r="C3052">
        <v>2015</v>
      </c>
      <c r="D3052" t="str">
        <f t="shared" si="95"/>
        <v>JOYC:2015</v>
      </c>
      <c r="E3052">
        <v>90</v>
      </c>
      <c r="F3052">
        <v>57.255808997000003</v>
      </c>
      <c r="G3052">
        <v>8.9802190898000003</v>
      </c>
      <c r="H3052">
        <v>17.109126442000001</v>
      </c>
    </row>
    <row r="3053" spans="1:8" x14ac:dyDescent="0.25">
      <c r="A3053" t="s">
        <v>691</v>
      </c>
      <c r="B3053" t="str">
        <f t="shared" si="94"/>
        <v>JOYC</v>
      </c>
      <c r="C3053">
        <v>2016</v>
      </c>
      <c r="D3053" t="str">
        <f t="shared" si="95"/>
        <v>JOYC:2016</v>
      </c>
      <c r="E3053">
        <v>90</v>
      </c>
      <c r="F3053">
        <v>52.804314099999999</v>
      </c>
      <c r="G3053">
        <v>8.7760028389000002</v>
      </c>
      <c r="H3053">
        <v>16.448076082</v>
      </c>
    </row>
    <row r="3054" spans="1:8" x14ac:dyDescent="0.25">
      <c r="A3054" t="s">
        <v>691</v>
      </c>
      <c r="B3054" t="str">
        <f t="shared" si="94"/>
        <v>JOYC</v>
      </c>
      <c r="C3054">
        <v>2017</v>
      </c>
      <c r="D3054" t="str">
        <f t="shared" si="95"/>
        <v>JOYC:2017</v>
      </c>
      <c r="E3054">
        <v>90</v>
      </c>
      <c r="F3054">
        <v>56.869829123999999</v>
      </c>
      <c r="G3054">
        <v>9.2035655431999999</v>
      </c>
      <c r="H3054">
        <v>16.971310976000002</v>
      </c>
    </row>
    <row r="3055" spans="1:8" x14ac:dyDescent="0.25">
      <c r="A3055" t="s">
        <v>692</v>
      </c>
      <c r="B3055" t="str">
        <f t="shared" si="94"/>
        <v>CAVE</v>
      </c>
      <c r="C3055">
        <v>1989</v>
      </c>
      <c r="D3055" t="str">
        <f t="shared" si="95"/>
        <v>CAVE:1989</v>
      </c>
      <c r="E3055">
        <v>90</v>
      </c>
      <c r="F3055">
        <v>41.840372617</v>
      </c>
      <c r="G3055">
        <v>3.8718467485999999</v>
      </c>
      <c r="H3055">
        <v>13.936370954999999</v>
      </c>
    </row>
    <row r="3056" spans="1:8" x14ac:dyDescent="0.25">
      <c r="A3056" t="s">
        <v>692</v>
      </c>
      <c r="B3056" t="str">
        <f t="shared" si="94"/>
        <v>CAVE</v>
      </c>
      <c r="C3056">
        <v>1991</v>
      </c>
      <c r="D3056" t="str">
        <f t="shared" si="95"/>
        <v>CAVE:1991</v>
      </c>
      <c r="E3056">
        <v>90</v>
      </c>
      <c r="F3056">
        <v>37.637374371</v>
      </c>
      <c r="G3056">
        <v>3.9287442380000002</v>
      </c>
      <c r="H3056">
        <v>13.038996361000001</v>
      </c>
    </row>
    <row r="3057" spans="1:8" x14ac:dyDescent="0.25">
      <c r="A3057" t="s">
        <v>692</v>
      </c>
      <c r="B3057" t="str">
        <f t="shared" si="94"/>
        <v>CAVE</v>
      </c>
      <c r="C3057">
        <v>1992</v>
      </c>
      <c r="D3057" t="str">
        <f t="shared" si="95"/>
        <v>CAVE:1992</v>
      </c>
      <c r="E3057">
        <v>90</v>
      </c>
      <c r="F3057">
        <v>36.999188912000001</v>
      </c>
      <c r="G3057">
        <v>3.8632047470000002</v>
      </c>
      <c r="H3057">
        <v>12.677078209999999</v>
      </c>
    </row>
    <row r="3058" spans="1:8" x14ac:dyDescent="0.25">
      <c r="A3058" t="s">
        <v>692</v>
      </c>
      <c r="B3058" t="str">
        <f t="shared" si="94"/>
        <v>CAVE</v>
      </c>
      <c r="C3058">
        <v>1993</v>
      </c>
      <c r="D3058" t="str">
        <f t="shared" si="95"/>
        <v>CAVE:1993</v>
      </c>
      <c r="E3058">
        <v>90</v>
      </c>
      <c r="F3058">
        <v>41.661830631999997</v>
      </c>
      <c r="G3058">
        <v>4.1305801575999999</v>
      </c>
      <c r="H3058">
        <v>13.807607736</v>
      </c>
    </row>
    <row r="3059" spans="1:8" x14ac:dyDescent="0.25">
      <c r="A3059" t="s">
        <v>692</v>
      </c>
      <c r="B3059" t="str">
        <f t="shared" si="94"/>
        <v>CAVE</v>
      </c>
      <c r="C3059">
        <v>1994</v>
      </c>
      <c r="D3059" t="str">
        <f t="shared" si="95"/>
        <v>CAVE:1994</v>
      </c>
      <c r="E3059">
        <v>90</v>
      </c>
      <c r="F3059">
        <v>40.393252009000001</v>
      </c>
      <c r="G3059">
        <v>4.0549172853000002</v>
      </c>
      <c r="H3059">
        <v>13.831866178</v>
      </c>
    </row>
    <row r="3060" spans="1:8" x14ac:dyDescent="0.25">
      <c r="A3060" t="s">
        <v>692</v>
      </c>
      <c r="B3060" t="str">
        <f t="shared" si="94"/>
        <v>CAVE</v>
      </c>
      <c r="C3060">
        <v>1996</v>
      </c>
      <c r="D3060" t="str">
        <f t="shared" si="95"/>
        <v>CAVE:1996</v>
      </c>
      <c r="E3060">
        <v>90</v>
      </c>
      <c r="F3060">
        <v>39.518859347999999</v>
      </c>
      <c r="G3060">
        <v>4.3610175676000003</v>
      </c>
      <c r="H3060">
        <v>13.624860363</v>
      </c>
    </row>
    <row r="3061" spans="1:8" x14ac:dyDescent="0.25">
      <c r="A3061" t="s">
        <v>692</v>
      </c>
      <c r="B3061" t="str">
        <f t="shared" si="94"/>
        <v>CAVE</v>
      </c>
      <c r="C3061">
        <v>1997</v>
      </c>
      <c r="D3061" t="str">
        <f t="shared" si="95"/>
        <v>CAVE:1997</v>
      </c>
      <c r="E3061">
        <v>90</v>
      </c>
      <c r="F3061">
        <v>48.942353421</v>
      </c>
      <c r="G3061">
        <v>4.3073738116999998</v>
      </c>
      <c r="H3061">
        <v>15.369429838</v>
      </c>
    </row>
    <row r="3062" spans="1:8" x14ac:dyDescent="0.25">
      <c r="A3062" t="s">
        <v>692</v>
      </c>
      <c r="B3062" t="str">
        <f t="shared" si="94"/>
        <v>CAVE</v>
      </c>
      <c r="C3062">
        <v>1998</v>
      </c>
      <c r="D3062" t="str">
        <f t="shared" si="95"/>
        <v>CAVE:1998</v>
      </c>
      <c r="E3062">
        <v>90</v>
      </c>
      <c r="F3062">
        <v>52.357473792</v>
      </c>
      <c r="G3062">
        <v>4.1776647441000003</v>
      </c>
      <c r="H3062">
        <v>15.640446561999999</v>
      </c>
    </row>
    <row r="3063" spans="1:8" x14ac:dyDescent="0.25">
      <c r="A3063" t="s">
        <v>692</v>
      </c>
      <c r="B3063" t="str">
        <f t="shared" si="94"/>
        <v>CAVE</v>
      </c>
      <c r="C3063">
        <v>1999</v>
      </c>
      <c r="D3063" t="str">
        <f t="shared" si="95"/>
        <v>CAVE:1999</v>
      </c>
      <c r="E3063">
        <v>90</v>
      </c>
      <c r="F3063">
        <v>41.715982562999997</v>
      </c>
      <c r="G3063">
        <v>3.7704179145999999</v>
      </c>
      <c r="H3063">
        <v>13.993589595</v>
      </c>
    </row>
    <row r="3064" spans="1:8" x14ac:dyDescent="0.25">
      <c r="A3064" t="s">
        <v>692</v>
      </c>
      <c r="B3064" t="str">
        <f t="shared" si="94"/>
        <v>CAVE</v>
      </c>
      <c r="C3064">
        <v>2000</v>
      </c>
      <c r="D3064" t="str">
        <f t="shared" si="95"/>
        <v>CAVE:2000</v>
      </c>
      <c r="E3064">
        <v>90</v>
      </c>
      <c r="F3064">
        <v>45.662945495999999</v>
      </c>
      <c r="G3064">
        <v>4.2652907384000001</v>
      </c>
      <c r="H3064">
        <v>14.978289330000001</v>
      </c>
    </row>
    <row r="3065" spans="1:8" x14ac:dyDescent="0.25">
      <c r="A3065" t="s">
        <v>692</v>
      </c>
      <c r="B3065" t="str">
        <f t="shared" si="94"/>
        <v>CAVE</v>
      </c>
      <c r="C3065">
        <v>2001</v>
      </c>
      <c r="D3065" t="str">
        <f t="shared" si="95"/>
        <v>CAVE:2001</v>
      </c>
      <c r="E3065">
        <v>90</v>
      </c>
      <c r="F3065">
        <v>44.375104339000004</v>
      </c>
      <c r="G3065">
        <v>4.2255890924999999</v>
      </c>
      <c r="H3065">
        <v>14.674927028999999</v>
      </c>
    </row>
    <row r="3066" spans="1:8" x14ac:dyDescent="0.25">
      <c r="A3066" t="s">
        <v>692</v>
      </c>
      <c r="B3066" t="str">
        <f t="shared" si="94"/>
        <v>CAVE</v>
      </c>
      <c r="C3066">
        <v>2002</v>
      </c>
      <c r="D3066" t="str">
        <f t="shared" si="95"/>
        <v>CAVE:2002</v>
      </c>
      <c r="E3066">
        <v>90</v>
      </c>
      <c r="F3066">
        <v>51.821846610000001</v>
      </c>
      <c r="G3066">
        <v>4.7031872691999999</v>
      </c>
      <c r="H3066">
        <v>15.993545357</v>
      </c>
    </row>
    <row r="3067" spans="1:8" x14ac:dyDescent="0.25">
      <c r="A3067" t="s">
        <v>692</v>
      </c>
      <c r="B3067" t="str">
        <f t="shared" si="94"/>
        <v>CAVE</v>
      </c>
      <c r="C3067">
        <v>2003</v>
      </c>
      <c r="D3067" t="str">
        <f t="shared" si="95"/>
        <v>CAVE:2003</v>
      </c>
      <c r="E3067">
        <v>90</v>
      </c>
      <c r="F3067">
        <v>39.842884607999999</v>
      </c>
      <c r="G3067">
        <v>4.2682761424000004</v>
      </c>
      <c r="H3067">
        <v>13.661487583</v>
      </c>
    </row>
    <row r="3068" spans="1:8" x14ac:dyDescent="0.25">
      <c r="A3068" t="s">
        <v>692</v>
      </c>
      <c r="B3068" t="str">
        <f t="shared" si="94"/>
        <v>CAVE</v>
      </c>
      <c r="C3068">
        <v>2004</v>
      </c>
      <c r="D3068" t="str">
        <f t="shared" si="95"/>
        <v>CAVE:2004</v>
      </c>
      <c r="E3068">
        <v>90</v>
      </c>
      <c r="F3068">
        <v>40.974747622000002</v>
      </c>
      <c r="G3068">
        <v>4.8887797336999999</v>
      </c>
      <c r="H3068">
        <v>13.711375153000001</v>
      </c>
    </row>
    <row r="3069" spans="1:8" x14ac:dyDescent="0.25">
      <c r="A3069" t="s">
        <v>692</v>
      </c>
      <c r="B3069" t="str">
        <f t="shared" si="94"/>
        <v>CAVE</v>
      </c>
      <c r="C3069">
        <v>2005</v>
      </c>
      <c r="D3069" t="str">
        <f t="shared" si="95"/>
        <v>CAVE:2005</v>
      </c>
      <c r="E3069">
        <v>90</v>
      </c>
      <c r="F3069">
        <v>52.640469252999999</v>
      </c>
      <c r="G3069">
        <v>4.6490751250000004</v>
      </c>
      <c r="H3069">
        <v>16.149053189</v>
      </c>
    </row>
    <row r="3070" spans="1:8" x14ac:dyDescent="0.25">
      <c r="A3070" t="s">
        <v>692</v>
      </c>
      <c r="B3070" t="str">
        <f t="shared" si="94"/>
        <v>CAVE</v>
      </c>
      <c r="C3070">
        <v>2006</v>
      </c>
      <c r="D3070" t="str">
        <f t="shared" si="95"/>
        <v>CAVE:2006</v>
      </c>
      <c r="E3070">
        <v>90</v>
      </c>
      <c r="F3070">
        <v>40.664641707000001</v>
      </c>
      <c r="G3070">
        <v>4.0840444700000003</v>
      </c>
      <c r="H3070">
        <v>13.855092001999999</v>
      </c>
    </row>
    <row r="3071" spans="1:8" x14ac:dyDescent="0.25">
      <c r="A3071" t="s">
        <v>692</v>
      </c>
      <c r="B3071" t="str">
        <f t="shared" si="94"/>
        <v>CAVE</v>
      </c>
      <c r="C3071">
        <v>2007</v>
      </c>
      <c r="D3071" t="str">
        <f t="shared" si="95"/>
        <v>CAVE:2007</v>
      </c>
      <c r="E3071">
        <v>90</v>
      </c>
      <c r="F3071">
        <v>46.349085406999997</v>
      </c>
      <c r="G3071">
        <v>4.6414268950000004</v>
      </c>
      <c r="H3071">
        <v>14.800742034000001</v>
      </c>
    </row>
    <row r="3072" spans="1:8" x14ac:dyDescent="0.25">
      <c r="A3072" t="s">
        <v>692</v>
      </c>
      <c r="B3072" t="str">
        <f t="shared" si="94"/>
        <v>CAVE</v>
      </c>
      <c r="C3072">
        <v>2008</v>
      </c>
      <c r="D3072" t="str">
        <f t="shared" si="95"/>
        <v>CAVE:2008</v>
      </c>
      <c r="E3072">
        <v>90</v>
      </c>
      <c r="F3072">
        <v>39.794398194999999</v>
      </c>
      <c r="G3072">
        <v>4.2500738735999999</v>
      </c>
      <c r="H3072">
        <v>13.403571886</v>
      </c>
    </row>
    <row r="3073" spans="1:8" x14ac:dyDescent="0.25">
      <c r="A3073" t="s">
        <v>692</v>
      </c>
      <c r="B3073" t="str">
        <f t="shared" si="94"/>
        <v>CAVE</v>
      </c>
      <c r="C3073">
        <v>2009</v>
      </c>
      <c r="D3073" t="str">
        <f t="shared" si="95"/>
        <v>CAVE:2009</v>
      </c>
      <c r="E3073">
        <v>90</v>
      </c>
      <c r="F3073">
        <v>36.904843200999998</v>
      </c>
      <c r="G3073">
        <v>4.4775478499999997</v>
      </c>
      <c r="H3073">
        <v>12.829237862999999</v>
      </c>
    </row>
    <row r="3074" spans="1:8" x14ac:dyDescent="0.25">
      <c r="A3074" t="s">
        <v>692</v>
      </c>
      <c r="B3074" t="str">
        <f t="shared" ref="B3074:B3137" si="96">LEFT(A3074,4)</f>
        <v>CAVE</v>
      </c>
      <c r="C3074">
        <v>2010</v>
      </c>
      <c r="D3074" t="str">
        <f t="shared" ref="D3074:D3137" si="97">CONCATENATE(B3074,":",C3074)</f>
        <v>CAVE:2010</v>
      </c>
      <c r="E3074">
        <v>90</v>
      </c>
      <c r="F3074">
        <v>34.627603338</v>
      </c>
      <c r="G3074">
        <v>4.8053326509999996</v>
      </c>
      <c r="H3074">
        <v>12.077227793</v>
      </c>
    </row>
    <row r="3075" spans="1:8" x14ac:dyDescent="0.25">
      <c r="A3075" t="s">
        <v>692</v>
      </c>
      <c r="B3075" t="str">
        <f t="shared" si="96"/>
        <v>CAVE</v>
      </c>
      <c r="C3075">
        <v>2011</v>
      </c>
      <c r="D3075" t="str">
        <f t="shared" si="97"/>
        <v>CAVE:2011</v>
      </c>
      <c r="E3075">
        <v>90</v>
      </c>
      <c r="F3075">
        <v>36.075049327999999</v>
      </c>
      <c r="G3075">
        <v>4.1762042029000002</v>
      </c>
      <c r="H3075">
        <v>12.738231265</v>
      </c>
    </row>
    <row r="3076" spans="1:8" x14ac:dyDescent="0.25">
      <c r="A3076" t="s">
        <v>692</v>
      </c>
      <c r="B3076" t="str">
        <f t="shared" si="96"/>
        <v>CAVE</v>
      </c>
      <c r="C3076">
        <v>2012</v>
      </c>
      <c r="D3076" t="str">
        <f t="shared" si="97"/>
        <v>CAVE:2012</v>
      </c>
      <c r="E3076">
        <v>90</v>
      </c>
      <c r="F3076">
        <v>38.105189721999999</v>
      </c>
      <c r="G3076">
        <v>4.3708587919999999</v>
      </c>
      <c r="H3076">
        <v>13.289207307</v>
      </c>
    </row>
    <row r="3077" spans="1:8" x14ac:dyDescent="0.25">
      <c r="A3077" t="s">
        <v>692</v>
      </c>
      <c r="B3077" t="str">
        <f t="shared" si="96"/>
        <v>CAVE</v>
      </c>
      <c r="C3077">
        <v>2013</v>
      </c>
      <c r="D3077" t="str">
        <f t="shared" si="97"/>
        <v>CAVE:2013</v>
      </c>
      <c r="E3077">
        <v>90</v>
      </c>
      <c r="F3077">
        <v>37.815832639</v>
      </c>
      <c r="G3077">
        <v>4.2825154423000003</v>
      </c>
      <c r="H3077">
        <v>13.132235421000001</v>
      </c>
    </row>
    <row r="3078" spans="1:8" x14ac:dyDescent="0.25">
      <c r="A3078" t="s">
        <v>692</v>
      </c>
      <c r="B3078" t="str">
        <f t="shared" si="96"/>
        <v>CAVE</v>
      </c>
      <c r="C3078">
        <v>2014</v>
      </c>
      <c r="D3078" t="str">
        <f t="shared" si="97"/>
        <v>CAVE:2014</v>
      </c>
      <c r="E3078">
        <v>90</v>
      </c>
      <c r="F3078">
        <v>38.555009769999998</v>
      </c>
      <c r="G3078">
        <v>4.4251520104999997</v>
      </c>
      <c r="H3078">
        <v>13.371051129</v>
      </c>
    </row>
    <row r="3079" spans="1:8" x14ac:dyDescent="0.25">
      <c r="A3079" t="s">
        <v>692</v>
      </c>
      <c r="B3079" t="str">
        <f t="shared" si="96"/>
        <v>CAVE</v>
      </c>
      <c r="C3079">
        <v>2015</v>
      </c>
      <c r="D3079" t="str">
        <f t="shared" si="97"/>
        <v>CAVE:2015</v>
      </c>
      <c r="E3079">
        <v>90</v>
      </c>
      <c r="F3079">
        <v>37.825700392999998</v>
      </c>
      <c r="G3079">
        <v>4.7604075751000003</v>
      </c>
      <c r="H3079">
        <v>13.141009048000001</v>
      </c>
    </row>
    <row r="3080" spans="1:8" x14ac:dyDescent="0.25">
      <c r="A3080" t="s">
        <v>692</v>
      </c>
      <c r="B3080" t="str">
        <f t="shared" si="96"/>
        <v>CAVE</v>
      </c>
      <c r="C3080">
        <v>2016</v>
      </c>
      <c r="D3080" t="str">
        <f t="shared" si="97"/>
        <v>CAVE:2016</v>
      </c>
      <c r="E3080">
        <v>90</v>
      </c>
      <c r="F3080">
        <v>31.711661677999999</v>
      </c>
      <c r="G3080">
        <v>4.5272703362</v>
      </c>
      <c r="H3080">
        <v>11.389933309</v>
      </c>
    </row>
    <row r="3081" spans="1:8" x14ac:dyDescent="0.25">
      <c r="A3081" t="s">
        <v>692</v>
      </c>
      <c r="B3081" t="str">
        <f t="shared" si="96"/>
        <v>CAVE</v>
      </c>
      <c r="C3081">
        <v>2017</v>
      </c>
      <c r="D3081" t="str">
        <f t="shared" si="97"/>
        <v>CAVE:2017</v>
      </c>
      <c r="E3081">
        <v>90</v>
      </c>
      <c r="F3081">
        <v>34.580248886</v>
      </c>
      <c r="G3081">
        <v>4.4395651911999998</v>
      </c>
      <c r="H3081">
        <v>12.221915256000001</v>
      </c>
    </row>
    <row r="3082" spans="1:8" x14ac:dyDescent="0.25">
      <c r="A3082" t="s">
        <v>693</v>
      </c>
      <c r="B3082" t="str">
        <f t="shared" si="96"/>
        <v>ROCA</v>
      </c>
      <c r="C3082">
        <v>1995</v>
      </c>
      <c r="D3082" t="str">
        <f t="shared" si="97"/>
        <v>ROCA:1995</v>
      </c>
      <c r="E3082">
        <v>90</v>
      </c>
      <c r="F3082">
        <v>91.571711554000004</v>
      </c>
      <c r="G3082">
        <v>9.9706852226000002</v>
      </c>
      <c r="H3082">
        <v>21.318049593000001</v>
      </c>
    </row>
    <row r="3083" spans="1:8" x14ac:dyDescent="0.25">
      <c r="A3083" t="s">
        <v>693</v>
      </c>
      <c r="B3083" t="str">
        <f t="shared" si="96"/>
        <v>ROCA</v>
      </c>
      <c r="C3083">
        <v>1996</v>
      </c>
      <c r="D3083" t="str">
        <f t="shared" si="97"/>
        <v>ROCA:1996</v>
      </c>
      <c r="E3083">
        <v>90</v>
      </c>
      <c r="F3083">
        <v>81.142821768999994</v>
      </c>
      <c r="G3083">
        <v>9.7028185323000002</v>
      </c>
      <c r="H3083">
        <v>20.609470102</v>
      </c>
    </row>
    <row r="3084" spans="1:8" x14ac:dyDescent="0.25">
      <c r="A3084" t="s">
        <v>693</v>
      </c>
      <c r="B3084" t="str">
        <f t="shared" si="96"/>
        <v>ROCA</v>
      </c>
      <c r="C3084">
        <v>1997</v>
      </c>
      <c r="D3084" t="str">
        <f t="shared" si="97"/>
        <v>ROCA:1997</v>
      </c>
      <c r="E3084">
        <v>90</v>
      </c>
      <c r="F3084">
        <v>81.799166378999999</v>
      </c>
      <c r="G3084">
        <v>9.2740543498000001</v>
      </c>
      <c r="H3084">
        <v>20.515223882000001</v>
      </c>
    </row>
    <row r="3085" spans="1:8" x14ac:dyDescent="0.25">
      <c r="A3085" t="s">
        <v>693</v>
      </c>
      <c r="B3085" t="str">
        <f t="shared" si="96"/>
        <v>ROCA</v>
      </c>
      <c r="C3085">
        <v>1998</v>
      </c>
      <c r="D3085" t="str">
        <f t="shared" si="97"/>
        <v>ROCA:1998</v>
      </c>
      <c r="E3085">
        <v>90</v>
      </c>
      <c r="F3085">
        <v>97.445067968000004</v>
      </c>
      <c r="G3085">
        <v>9.8948134755999995</v>
      </c>
      <c r="H3085">
        <v>21.754285338999999</v>
      </c>
    </row>
    <row r="3086" spans="1:8" x14ac:dyDescent="0.25">
      <c r="A3086" t="s">
        <v>693</v>
      </c>
      <c r="B3086" t="str">
        <f t="shared" si="96"/>
        <v>ROCA</v>
      </c>
      <c r="C3086">
        <v>1999</v>
      </c>
      <c r="D3086" t="str">
        <f t="shared" si="97"/>
        <v>ROCA:1999</v>
      </c>
      <c r="E3086">
        <v>90</v>
      </c>
      <c r="F3086">
        <v>89.570625254999996</v>
      </c>
      <c r="G3086">
        <v>9.6816317567999999</v>
      </c>
      <c r="H3086">
        <v>21.426278538999998</v>
      </c>
    </row>
    <row r="3087" spans="1:8" x14ac:dyDescent="0.25">
      <c r="A3087" t="s">
        <v>693</v>
      </c>
      <c r="B3087" t="str">
        <f t="shared" si="96"/>
        <v>ROCA</v>
      </c>
      <c r="C3087">
        <v>2000</v>
      </c>
      <c r="D3087" t="str">
        <f t="shared" si="97"/>
        <v>ROCA:2000</v>
      </c>
      <c r="E3087">
        <v>90</v>
      </c>
      <c r="F3087">
        <v>74.588475076999998</v>
      </c>
      <c r="G3087">
        <v>9.8005588483999997</v>
      </c>
      <c r="H3087">
        <v>19.479352973000001</v>
      </c>
    </row>
    <row r="3088" spans="1:8" x14ac:dyDescent="0.25">
      <c r="A3088" t="s">
        <v>693</v>
      </c>
      <c r="B3088" t="str">
        <f t="shared" si="96"/>
        <v>ROCA</v>
      </c>
      <c r="C3088">
        <v>2001</v>
      </c>
      <c r="D3088" t="str">
        <f t="shared" si="97"/>
        <v>ROCA:2001</v>
      </c>
      <c r="E3088">
        <v>90</v>
      </c>
      <c r="F3088">
        <v>97.708295088</v>
      </c>
      <c r="G3088">
        <v>9.6332242907999994</v>
      </c>
      <c r="H3088">
        <v>21.301045396999999</v>
      </c>
    </row>
    <row r="3089" spans="1:8" x14ac:dyDescent="0.25">
      <c r="A3089" t="s">
        <v>693</v>
      </c>
      <c r="B3089" t="str">
        <f t="shared" si="96"/>
        <v>ROCA</v>
      </c>
      <c r="C3089">
        <v>2002</v>
      </c>
      <c r="D3089" t="str">
        <f t="shared" si="97"/>
        <v>ROCA:2002</v>
      </c>
      <c r="E3089">
        <v>90</v>
      </c>
      <c r="F3089">
        <v>106.39246386000001</v>
      </c>
      <c r="G3089">
        <v>9.9447180493000005</v>
      </c>
      <c r="H3089">
        <v>22.123386447000001</v>
      </c>
    </row>
    <row r="3090" spans="1:8" x14ac:dyDescent="0.25">
      <c r="A3090" t="s">
        <v>693</v>
      </c>
      <c r="B3090" t="str">
        <f t="shared" si="96"/>
        <v>ROCA</v>
      </c>
      <c r="C3090">
        <v>2003</v>
      </c>
      <c r="D3090" t="str">
        <f t="shared" si="97"/>
        <v>ROCA:2003</v>
      </c>
      <c r="E3090">
        <v>90</v>
      </c>
      <c r="F3090">
        <v>95.549230846</v>
      </c>
      <c r="G3090">
        <v>9.9320584768</v>
      </c>
      <c r="H3090">
        <v>20.956430931</v>
      </c>
    </row>
    <row r="3091" spans="1:8" x14ac:dyDescent="0.25">
      <c r="A3091" t="s">
        <v>693</v>
      </c>
      <c r="B3091" t="str">
        <f t="shared" si="96"/>
        <v>ROCA</v>
      </c>
      <c r="C3091">
        <v>2004</v>
      </c>
      <c r="D3091" t="str">
        <f t="shared" si="97"/>
        <v>ROCA:2004</v>
      </c>
      <c r="E3091">
        <v>90</v>
      </c>
      <c r="F3091">
        <v>75.727950399999997</v>
      </c>
      <c r="G3091">
        <v>10.019733576</v>
      </c>
      <c r="H3091">
        <v>19.438648816000001</v>
      </c>
    </row>
    <row r="3092" spans="1:8" x14ac:dyDescent="0.25">
      <c r="A3092" t="s">
        <v>693</v>
      </c>
      <c r="B3092" t="str">
        <f t="shared" si="96"/>
        <v>ROCA</v>
      </c>
      <c r="C3092">
        <v>2005</v>
      </c>
      <c r="D3092" t="str">
        <f t="shared" si="97"/>
        <v>ROCA:2005</v>
      </c>
      <c r="E3092">
        <v>90</v>
      </c>
      <c r="F3092">
        <v>89.312545936000006</v>
      </c>
      <c r="G3092">
        <v>9.6539456765999994</v>
      </c>
      <c r="H3092">
        <v>20.920530768999999</v>
      </c>
    </row>
    <row r="3093" spans="1:8" x14ac:dyDescent="0.25">
      <c r="A3093" t="s">
        <v>693</v>
      </c>
      <c r="B3093" t="str">
        <f t="shared" si="96"/>
        <v>ROCA</v>
      </c>
      <c r="C3093">
        <v>2006</v>
      </c>
      <c r="D3093" t="str">
        <f t="shared" si="97"/>
        <v>ROCA:2006</v>
      </c>
      <c r="E3093">
        <v>90</v>
      </c>
      <c r="F3093">
        <v>84.301430795000002</v>
      </c>
      <c r="G3093">
        <v>9.9276560451000009</v>
      </c>
      <c r="H3093">
        <v>20.719331869000001</v>
      </c>
    </row>
    <row r="3094" spans="1:8" x14ac:dyDescent="0.25">
      <c r="A3094" t="s">
        <v>693</v>
      </c>
      <c r="B3094" t="str">
        <f t="shared" si="96"/>
        <v>ROCA</v>
      </c>
      <c r="C3094">
        <v>2007</v>
      </c>
      <c r="D3094" t="str">
        <f t="shared" si="97"/>
        <v>ROCA:2007</v>
      </c>
      <c r="E3094">
        <v>90</v>
      </c>
      <c r="F3094">
        <v>67.189696272000006</v>
      </c>
      <c r="G3094">
        <v>9.5648942927</v>
      </c>
      <c r="H3094">
        <v>18.502874156000001</v>
      </c>
    </row>
    <row r="3095" spans="1:8" x14ac:dyDescent="0.25">
      <c r="A3095" t="s">
        <v>693</v>
      </c>
      <c r="B3095" t="str">
        <f t="shared" si="96"/>
        <v>ROCA</v>
      </c>
      <c r="C3095">
        <v>2008</v>
      </c>
      <c r="D3095" t="str">
        <f t="shared" si="97"/>
        <v>ROCA:2008</v>
      </c>
      <c r="E3095">
        <v>90</v>
      </c>
      <c r="F3095">
        <v>61.556127570999998</v>
      </c>
      <c r="G3095">
        <v>9.0162221099999993</v>
      </c>
      <c r="H3095">
        <v>17.520117001999999</v>
      </c>
    </row>
    <row r="3096" spans="1:8" x14ac:dyDescent="0.25">
      <c r="A3096" t="s">
        <v>693</v>
      </c>
      <c r="B3096" t="str">
        <f t="shared" si="96"/>
        <v>ROCA</v>
      </c>
      <c r="C3096">
        <v>2009</v>
      </c>
      <c r="D3096" t="str">
        <f t="shared" si="97"/>
        <v>ROCA:2009</v>
      </c>
      <c r="E3096">
        <v>90</v>
      </c>
      <c r="F3096">
        <v>61.570638361999997</v>
      </c>
      <c r="G3096">
        <v>8.8616539391</v>
      </c>
      <c r="H3096">
        <v>17.046608596999999</v>
      </c>
    </row>
    <row r="3097" spans="1:8" x14ac:dyDescent="0.25">
      <c r="A3097" t="s">
        <v>693</v>
      </c>
      <c r="B3097" t="str">
        <f t="shared" si="96"/>
        <v>ROCA</v>
      </c>
      <c r="C3097">
        <v>2010</v>
      </c>
      <c r="D3097" t="str">
        <f t="shared" si="97"/>
        <v>ROCA:2010</v>
      </c>
      <c r="E3097">
        <v>90</v>
      </c>
      <c r="F3097">
        <v>57.421268666000003</v>
      </c>
      <c r="G3097">
        <v>9.7188747625000005</v>
      </c>
      <c r="H3097">
        <v>16.452779057000001</v>
      </c>
    </row>
    <row r="3098" spans="1:8" x14ac:dyDescent="0.25">
      <c r="A3098" t="s">
        <v>693</v>
      </c>
      <c r="B3098" t="str">
        <f t="shared" si="96"/>
        <v>ROCA</v>
      </c>
      <c r="C3098">
        <v>2011</v>
      </c>
      <c r="D3098" t="str">
        <f t="shared" si="97"/>
        <v>ROCA:2011</v>
      </c>
      <c r="E3098">
        <v>90</v>
      </c>
      <c r="F3098">
        <v>53.100370279000003</v>
      </c>
      <c r="G3098">
        <v>9.5462442006000003</v>
      </c>
      <c r="H3098">
        <v>16.383600698999999</v>
      </c>
    </row>
    <row r="3099" spans="1:8" x14ac:dyDescent="0.25">
      <c r="A3099" t="s">
        <v>693</v>
      </c>
      <c r="B3099" t="str">
        <f t="shared" si="96"/>
        <v>ROCA</v>
      </c>
      <c r="C3099">
        <v>2012</v>
      </c>
      <c r="D3099" t="str">
        <f t="shared" si="97"/>
        <v>ROCA:2012</v>
      </c>
      <c r="E3099">
        <v>90</v>
      </c>
      <c r="F3099">
        <v>45.515432492999999</v>
      </c>
      <c r="G3099">
        <v>9.1205570469000001</v>
      </c>
      <c r="H3099">
        <v>14.798127467</v>
      </c>
    </row>
    <row r="3100" spans="1:8" x14ac:dyDescent="0.25">
      <c r="A3100" t="s">
        <v>693</v>
      </c>
      <c r="B3100" t="str">
        <f t="shared" si="96"/>
        <v>ROCA</v>
      </c>
      <c r="C3100">
        <v>2013</v>
      </c>
      <c r="D3100" t="str">
        <f t="shared" si="97"/>
        <v>ROCA:2013</v>
      </c>
      <c r="E3100">
        <v>90</v>
      </c>
      <c r="F3100">
        <v>43.058300148999997</v>
      </c>
      <c r="G3100">
        <v>8.7237021622000004</v>
      </c>
      <c r="H3100">
        <v>14.307740103</v>
      </c>
    </row>
    <row r="3101" spans="1:8" x14ac:dyDescent="0.25">
      <c r="A3101" t="s">
        <v>693</v>
      </c>
      <c r="B3101" t="str">
        <f t="shared" si="96"/>
        <v>ROCA</v>
      </c>
      <c r="C3101">
        <v>2014</v>
      </c>
      <c r="D3101" t="str">
        <f t="shared" si="97"/>
        <v>ROCA:2014</v>
      </c>
      <c r="E3101">
        <v>90</v>
      </c>
      <c r="F3101">
        <v>42.429523848000002</v>
      </c>
      <c r="G3101">
        <v>8.7490571144999993</v>
      </c>
      <c r="H3101">
        <v>14.153976724</v>
      </c>
    </row>
    <row r="3102" spans="1:8" x14ac:dyDescent="0.25">
      <c r="A3102" t="s">
        <v>693</v>
      </c>
      <c r="B3102" t="str">
        <f t="shared" si="96"/>
        <v>ROCA</v>
      </c>
      <c r="C3102">
        <v>2015</v>
      </c>
      <c r="D3102" t="str">
        <f t="shared" si="97"/>
        <v>ROCA:2015</v>
      </c>
      <c r="E3102">
        <v>90</v>
      </c>
      <c r="F3102">
        <v>44.352420197999997</v>
      </c>
      <c r="G3102">
        <v>9.0963850298000004</v>
      </c>
      <c r="H3102">
        <v>14.525515398</v>
      </c>
    </row>
    <row r="3103" spans="1:8" x14ac:dyDescent="0.25">
      <c r="A3103" t="s">
        <v>693</v>
      </c>
      <c r="B3103" t="str">
        <f t="shared" si="96"/>
        <v>ROCA</v>
      </c>
      <c r="C3103">
        <v>2016</v>
      </c>
      <c r="D3103" t="str">
        <f t="shared" si="97"/>
        <v>ROCA:2016</v>
      </c>
      <c r="E3103">
        <v>90</v>
      </c>
      <c r="F3103">
        <v>36.115960887999996</v>
      </c>
      <c r="G3103">
        <v>8.5554425290000005</v>
      </c>
      <c r="H3103">
        <v>12.563023503</v>
      </c>
    </row>
    <row r="3104" spans="1:8" x14ac:dyDescent="0.25">
      <c r="A3104" t="s">
        <v>693</v>
      </c>
      <c r="B3104" t="str">
        <f t="shared" si="96"/>
        <v>ROCA</v>
      </c>
      <c r="C3104">
        <v>2017</v>
      </c>
      <c r="D3104" t="str">
        <f t="shared" si="97"/>
        <v>ROCA:2017</v>
      </c>
      <c r="E3104">
        <v>90</v>
      </c>
      <c r="F3104">
        <v>34.480617924999997</v>
      </c>
      <c r="G3104">
        <v>8.3653568814000003</v>
      </c>
      <c r="H3104">
        <v>12.128651892000001</v>
      </c>
    </row>
    <row r="3105" spans="1:8" x14ac:dyDescent="0.25">
      <c r="A3105" t="s">
        <v>694</v>
      </c>
      <c r="B3105" t="str">
        <f t="shared" si="96"/>
        <v>RAWA</v>
      </c>
      <c r="C3105">
        <v>1995</v>
      </c>
      <c r="D3105" t="str">
        <f t="shared" si="97"/>
        <v>RAWA:1995</v>
      </c>
      <c r="E3105">
        <v>90</v>
      </c>
      <c r="F3105">
        <v>22.240781760000001</v>
      </c>
      <c r="G3105">
        <v>3.1101053668</v>
      </c>
      <c r="H3105">
        <v>7.7641176935000003</v>
      </c>
    </row>
    <row r="3106" spans="1:8" x14ac:dyDescent="0.25">
      <c r="A3106" t="s">
        <v>694</v>
      </c>
      <c r="B3106" t="str">
        <f t="shared" si="96"/>
        <v>RAWA</v>
      </c>
      <c r="C3106">
        <v>1996</v>
      </c>
      <c r="D3106" t="str">
        <f t="shared" si="97"/>
        <v>RAWA:1996</v>
      </c>
      <c r="E3106">
        <v>90</v>
      </c>
      <c r="F3106">
        <v>22.640823961999999</v>
      </c>
      <c r="G3106">
        <v>3.0386640473000002</v>
      </c>
      <c r="H3106">
        <v>7.9688185438000003</v>
      </c>
    </row>
    <row r="3107" spans="1:8" x14ac:dyDescent="0.25">
      <c r="A3107" t="s">
        <v>694</v>
      </c>
      <c r="B3107" t="str">
        <f t="shared" si="96"/>
        <v>RAWA</v>
      </c>
      <c r="C3107">
        <v>1997</v>
      </c>
      <c r="D3107" t="str">
        <f t="shared" si="97"/>
        <v>RAWA:1997</v>
      </c>
      <c r="E3107">
        <v>90</v>
      </c>
      <c r="F3107">
        <v>21.583279430000001</v>
      </c>
      <c r="G3107">
        <v>2.5121899507999998</v>
      </c>
      <c r="H3107">
        <v>7.5349004552999999</v>
      </c>
    </row>
    <row r="3108" spans="1:8" x14ac:dyDescent="0.25">
      <c r="A3108" t="s">
        <v>694</v>
      </c>
      <c r="B3108" t="str">
        <f t="shared" si="96"/>
        <v>RAWA</v>
      </c>
      <c r="C3108">
        <v>1998</v>
      </c>
      <c r="D3108" t="str">
        <f t="shared" si="97"/>
        <v>RAWA:1998</v>
      </c>
      <c r="E3108">
        <v>90</v>
      </c>
      <c r="F3108">
        <v>23.617203151999998</v>
      </c>
      <c r="G3108">
        <v>2.7471207108</v>
      </c>
      <c r="H3108">
        <v>8.4719682931999998</v>
      </c>
    </row>
    <row r="3109" spans="1:8" x14ac:dyDescent="0.25">
      <c r="A3109" t="s">
        <v>694</v>
      </c>
      <c r="B3109" t="str">
        <f t="shared" si="96"/>
        <v>RAWA</v>
      </c>
      <c r="C3109">
        <v>1999</v>
      </c>
      <c r="D3109" t="str">
        <f t="shared" si="97"/>
        <v>RAWA:1999</v>
      </c>
      <c r="E3109">
        <v>90</v>
      </c>
      <c r="F3109">
        <v>21.574918398000001</v>
      </c>
      <c r="G3109">
        <v>3.2601995846</v>
      </c>
      <c r="H3109">
        <v>7.6179749105000001</v>
      </c>
    </row>
    <row r="3110" spans="1:8" x14ac:dyDescent="0.25">
      <c r="A3110" t="s">
        <v>694</v>
      </c>
      <c r="B3110" t="str">
        <f t="shared" si="96"/>
        <v>RAWA</v>
      </c>
      <c r="C3110">
        <v>2001</v>
      </c>
      <c r="D3110" t="str">
        <f t="shared" si="97"/>
        <v>RAWA:2001</v>
      </c>
      <c r="E3110">
        <v>90</v>
      </c>
      <c r="F3110">
        <v>24.373790521</v>
      </c>
      <c r="G3110">
        <v>3.4162007393999998</v>
      </c>
      <c r="H3110">
        <v>8.5932605487</v>
      </c>
    </row>
    <row r="3111" spans="1:8" x14ac:dyDescent="0.25">
      <c r="A3111" t="s">
        <v>694</v>
      </c>
      <c r="B3111" t="str">
        <f t="shared" si="96"/>
        <v>RAWA</v>
      </c>
      <c r="C3111">
        <v>2002</v>
      </c>
      <c r="D3111" t="str">
        <f t="shared" si="97"/>
        <v>RAWA:2002</v>
      </c>
      <c r="E3111">
        <v>90</v>
      </c>
      <c r="F3111">
        <v>21.079996283</v>
      </c>
      <c r="G3111">
        <v>2.9480302612</v>
      </c>
      <c r="H3111">
        <v>7.3189142949999999</v>
      </c>
    </row>
    <row r="3112" spans="1:8" x14ac:dyDescent="0.25">
      <c r="A3112" t="s">
        <v>694</v>
      </c>
      <c r="B3112" t="str">
        <f t="shared" si="96"/>
        <v>RAWA</v>
      </c>
      <c r="C3112">
        <v>2003</v>
      </c>
      <c r="D3112" t="str">
        <f t="shared" si="97"/>
        <v>RAWA:2003</v>
      </c>
      <c r="E3112">
        <v>90</v>
      </c>
      <c r="F3112">
        <v>19.822756044999998</v>
      </c>
      <c r="G3112">
        <v>2.8353176954000001</v>
      </c>
      <c r="H3112">
        <v>6.6872141286</v>
      </c>
    </row>
    <row r="3113" spans="1:8" x14ac:dyDescent="0.25">
      <c r="A3113" t="s">
        <v>694</v>
      </c>
      <c r="B3113" t="str">
        <f t="shared" si="96"/>
        <v>RAWA</v>
      </c>
      <c r="C3113">
        <v>2004</v>
      </c>
      <c r="D3113" t="str">
        <f t="shared" si="97"/>
        <v>RAWA:2004</v>
      </c>
      <c r="E3113">
        <v>90</v>
      </c>
      <c r="F3113">
        <v>19.421862021999999</v>
      </c>
      <c r="G3113">
        <v>2.787366139</v>
      </c>
      <c r="H3113">
        <v>6.5590574073000001</v>
      </c>
    </row>
    <row r="3114" spans="1:8" x14ac:dyDescent="0.25">
      <c r="A3114" t="s">
        <v>694</v>
      </c>
      <c r="B3114" t="str">
        <f t="shared" si="96"/>
        <v>RAWA</v>
      </c>
      <c r="C3114">
        <v>2005</v>
      </c>
      <c r="D3114" t="str">
        <f t="shared" si="97"/>
        <v>RAWA:2005</v>
      </c>
      <c r="E3114">
        <v>90</v>
      </c>
      <c r="F3114">
        <v>23.186249292999999</v>
      </c>
      <c r="G3114">
        <v>3.5864997969000001</v>
      </c>
      <c r="H3114">
        <v>8.2809611629000006</v>
      </c>
    </row>
    <row r="3115" spans="1:8" x14ac:dyDescent="0.25">
      <c r="A3115" t="s">
        <v>694</v>
      </c>
      <c r="B3115" t="str">
        <f t="shared" si="96"/>
        <v>RAWA</v>
      </c>
      <c r="C3115">
        <v>2006</v>
      </c>
      <c r="D3115" t="str">
        <f t="shared" si="97"/>
        <v>RAWA:2006</v>
      </c>
      <c r="E3115">
        <v>90</v>
      </c>
      <c r="F3115">
        <v>20.008458067999999</v>
      </c>
      <c r="G3115">
        <v>2.7673959036000002</v>
      </c>
      <c r="H3115">
        <v>6.8369978579000001</v>
      </c>
    </row>
    <row r="3116" spans="1:8" x14ac:dyDescent="0.25">
      <c r="A3116" t="s">
        <v>694</v>
      </c>
      <c r="B3116" t="str">
        <f t="shared" si="96"/>
        <v>RAWA</v>
      </c>
      <c r="C3116">
        <v>2007</v>
      </c>
      <c r="D3116" t="str">
        <f t="shared" si="97"/>
        <v>RAWA:2007</v>
      </c>
      <c r="E3116">
        <v>90</v>
      </c>
      <c r="F3116">
        <v>21.578490184</v>
      </c>
      <c r="G3116">
        <v>3.2923973581000001</v>
      </c>
      <c r="H3116">
        <v>7.5051821617999996</v>
      </c>
    </row>
    <row r="3117" spans="1:8" x14ac:dyDescent="0.25">
      <c r="A3117" t="s">
        <v>694</v>
      </c>
      <c r="B3117" t="str">
        <f t="shared" si="96"/>
        <v>RAWA</v>
      </c>
      <c r="C3117">
        <v>2008</v>
      </c>
      <c r="D3117" t="str">
        <f t="shared" si="97"/>
        <v>RAWA:2008</v>
      </c>
      <c r="E3117">
        <v>90</v>
      </c>
      <c r="F3117">
        <v>20.792534981999999</v>
      </c>
      <c r="G3117">
        <v>3.1649310819999998</v>
      </c>
      <c r="H3117">
        <v>7.1581715633999998</v>
      </c>
    </row>
    <row r="3118" spans="1:8" x14ac:dyDescent="0.25">
      <c r="A3118" t="s">
        <v>694</v>
      </c>
      <c r="B3118" t="str">
        <f t="shared" si="96"/>
        <v>RAWA</v>
      </c>
      <c r="C3118">
        <v>2009</v>
      </c>
      <c r="D3118" t="str">
        <f t="shared" si="97"/>
        <v>RAWA:2009</v>
      </c>
      <c r="E3118">
        <v>90</v>
      </c>
      <c r="F3118">
        <v>19.207144198000002</v>
      </c>
      <c r="G3118">
        <v>2.9839151331</v>
      </c>
      <c r="H3118">
        <v>6.3378294260999999</v>
      </c>
    </row>
    <row r="3119" spans="1:8" x14ac:dyDescent="0.25">
      <c r="A3119" t="s">
        <v>694</v>
      </c>
      <c r="B3119" t="str">
        <f t="shared" si="96"/>
        <v>RAWA</v>
      </c>
      <c r="C3119">
        <v>2010</v>
      </c>
      <c r="D3119" t="str">
        <f t="shared" si="97"/>
        <v>RAWA:2010</v>
      </c>
      <c r="E3119">
        <v>90</v>
      </c>
      <c r="F3119">
        <v>17.874958627000002</v>
      </c>
      <c r="G3119">
        <v>2.5853017782999999</v>
      </c>
      <c r="H3119">
        <v>5.6589191787999997</v>
      </c>
    </row>
    <row r="3120" spans="1:8" x14ac:dyDescent="0.25">
      <c r="A3120" t="s">
        <v>694</v>
      </c>
      <c r="B3120" t="str">
        <f t="shared" si="96"/>
        <v>RAWA</v>
      </c>
      <c r="C3120">
        <v>2011</v>
      </c>
      <c r="D3120" t="str">
        <f t="shared" si="97"/>
        <v>RAWA:2011</v>
      </c>
      <c r="E3120">
        <v>90</v>
      </c>
      <c r="F3120">
        <v>17.792008217999999</v>
      </c>
      <c r="G3120">
        <v>2.9544812152</v>
      </c>
      <c r="H3120">
        <v>5.6137323752999997</v>
      </c>
    </row>
    <row r="3121" spans="1:8" x14ac:dyDescent="0.25">
      <c r="A3121" t="s">
        <v>694</v>
      </c>
      <c r="B3121" t="str">
        <f t="shared" si="96"/>
        <v>RAWA</v>
      </c>
      <c r="C3121">
        <v>2012</v>
      </c>
      <c r="D3121" t="str">
        <f t="shared" si="97"/>
        <v>RAWA:2012</v>
      </c>
      <c r="E3121">
        <v>90</v>
      </c>
      <c r="F3121">
        <v>19.523499103999999</v>
      </c>
      <c r="G3121">
        <v>3.1590830714</v>
      </c>
      <c r="H3121">
        <v>6.5565341314000003</v>
      </c>
    </row>
    <row r="3122" spans="1:8" x14ac:dyDescent="0.25">
      <c r="A3122" t="s">
        <v>694</v>
      </c>
      <c r="B3122" t="str">
        <f t="shared" si="96"/>
        <v>RAWA</v>
      </c>
      <c r="C3122">
        <v>2013</v>
      </c>
      <c r="D3122" t="str">
        <f t="shared" si="97"/>
        <v>RAWA:2013</v>
      </c>
      <c r="E3122">
        <v>90</v>
      </c>
      <c r="F3122">
        <v>18.739425476000001</v>
      </c>
      <c r="G3122">
        <v>2.8162947470000002</v>
      </c>
      <c r="H3122">
        <v>6.0989034282999999</v>
      </c>
    </row>
    <row r="3123" spans="1:8" x14ac:dyDescent="0.25">
      <c r="A3123" t="s">
        <v>694</v>
      </c>
      <c r="B3123" t="str">
        <f t="shared" si="96"/>
        <v>RAWA</v>
      </c>
      <c r="C3123">
        <v>2014</v>
      </c>
      <c r="D3123" t="str">
        <f t="shared" si="97"/>
        <v>RAWA:2014</v>
      </c>
      <c r="E3123">
        <v>90</v>
      </c>
      <c r="F3123">
        <v>18.161293331</v>
      </c>
      <c r="G3123">
        <v>2.9222048452</v>
      </c>
      <c r="H3123">
        <v>5.8438859385999997</v>
      </c>
    </row>
    <row r="3124" spans="1:8" x14ac:dyDescent="0.25">
      <c r="A3124" t="s">
        <v>694</v>
      </c>
      <c r="B3124" t="str">
        <f t="shared" si="96"/>
        <v>RAWA</v>
      </c>
      <c r="C3124">
        <v>2015</v>
      </c>
      <c r="D3124" t="str">
        <f t="shared" si="97"/>
        <v>RAWA:2015</v>
      </c>
      <c r="E3124">
        <v>90</v>
      </c>
      <c r="F3124">
        <v>17.038715431</v>
      </c>
      <c r="G3124">
        <v>3.0234838926999998</v>
      </c>
      <c r="H3124">
        <v>5.1680541052000004</v>
      </c>
    </row>
    <row r="3125" spans="1:8" x14ac:dyDescent="0.25">
      <c r="A3125" t="s">
        <v>694</v>
      </c>
      <c r="B3125" t="str">
        <f t="shared" si="96"/>
        <v>RAWA</v>
      </c>
      <c r="C3125">
        <v>2016</v>
      </c>
      <c r="D3125" t="str">
        <f t="shared" si="97"/>
        <v>RAWA:2016</v>
      </c>
      <c r="E3125">
        <v>90</v>
      </c>
      <c r="F3125">
        <v>15.891462776999999</v>
      </c>
      <c r="G3125">
        <v>2.3404962544000001</v>
      </c>
      <c r="H3125">
        <v>4.5012833628999998</v>
      </c>
    </row>
    <row r="3126" spans="1:8" x14ac:dyDescent="0.25">
      <c r="A3126" t="s">
        <v>694</v>
      </c>
      <c r="B3126" t="str">
        <f t="shared" si="96"/>
        <v>RAWA</v>
      </c>
      <c r="C3126">
        <v>2017</v>
      </c>
      <c r="D3126" t="str">
        <f t="shared" si="97"/>
        <v>RAWA:2017</v>
      </c>
      <c r="E3126">
        <v>90</v>
      </c>
      <c r="F3126">
        <v>18.400099876999999</v>
      </c>
      <c r="G3126">
        <v>3.0534495488000002</v>
      </c>
      <c r="H3126">
        <v>5.9366914445000001</v>
      </c>
    </row>
    <row r="3127" spans="1:8" x14ac:dyDescent="0.25">
      <c r="A3127" t="s">
        <v>695</v>
      </c>
      <c r="B3127" t="str">
        <f t="shared" si="96"/>
        <v>WOLF</v>
      </c>
      <c r="C3127">
        <v>1992</v>
      </c>
      <c r="D3127" t="str">
        <f t="shared" si="97"/>
        <v>WOLF:1992</v>
      </c>
      <c r="E3127">
        <v>90</v>
      </c>
      <c r="F3127">
        <v>163.63451782999999</v>
      </c>
      <c r="G3127">
        <v>9.5139068144000003</v>
      </c>
      <c r="H3127">
        <v>27.653135498000001</v>
      </c>
    </row>
    <row r="3128" spans="1:8" x14ac:dyDescent="0.25">
      <c r="A3128" t="s">
        <v>695</v>
      </c>
      <c r="B3128" t="str">
        <f t="shared" si="96"/>
        <v>WOLF</v>
      </c>
      <c r="C3128">
        <v>1993</v>
      </c>
      <c r="D3128" t="str">
        <f t="shared" si="97"/>
        <v>WOLF:1993</v>
      </c>
      <c r="E3128">
        <v>90</v>
      </c>
      <c r="F3128">
        <v>181.93941099</v>
      </c>
      <c r="G3128">
        <v>9.3538084838</v>
      </c>
      <c r="H3128">
        <v>28.221435895999999</v>
      </c>
    </row>
    <row r="3129" spans="1:8" x14ac:dyDescent="0.25">
      <c r="A3129" t="s">
        <v>695</v>
      </c>
      <c r="B3129" t="str">
        <f t="shared" si="96"/>
        <v>WOLF</v>
      </c>
      <c r="C3129">
        <v>1994</v>
      </c>
      <c r="D3129" t="str">
        <f t="shared" si="97"/>
        <v>WOLF:1994</v>
      </c>
      <c r="E3129">
        <v>90</v>
      </c>
      <c r="F3129">
        <v>140.51136880999999</v>
      </c>
      <c r="G3129">
        <v>9.6754891476000005</v>
      </c>
      <c r="H3129">
        <v>25.928194400999999</v>
      </c>
    </row>
    <row r="3130" spans="1:8" x14ac:dyDescent="0.25">
      <c r="A3130" t="s">
        <v>695</v>
      </c>
      <c r="B3130" t="str">
        <f t="shared" si="96"/>
        <v>WOLF</v>
      </c>
      <c r="C3130">
        <v>1995</v>
      </c>
      <c r="D3130" t="str">
        <f t="shared" si="97"/>
        <v>WOLF:1995</v>
      </c>
      <c r="E3130">
        <v>90</v>
      </c>
      <c r="F3130">
        <v>178.52796015999999</v>
      </c>
      <c r="G3130">
        <v>10.08132086</v>
      </c>
      <c r="H3130">
        <v>28.222612997999999</v>
      </c>
    </row>
    <row r="3131" spans="1:8" x14ac:dyDescent="0.25">
      <c r="A3131" t="s">
        <v>695</v>
      </c>
      <c r="B3131" t="str">
        <f t="shared" si="96"/>
        <v>WOLF</v>
      </c>
      <c r="C3131">
        <v>1996</v>
      </c>
      <c r="D3131" t="str">
        <f t="shared" si="97"/>
        <v>WOLF:1996</v>
      </c>
      <c r="E3131">
        <v>90</v>
      </c>
      <c r="F3131">
        <v>149.99336131999999</v>
      </c>
      <c r="G3131">
        <v>9.5495726964000003</v>
      </c>
      <c r="H3131">
        <v>26.729003127999999</v>
      </c>
    </row>
    <row r="3132" spans="1:8" x14ac:dyDescent="0.25">
      <c r="A3132" t="s">
        <v>695</v>
      </c>
      <c r="B3132" t="str">
        <f t="shared" si="96"/>
        <v>WOLF</v>
      </c>
      <c r="C3132">
        <v>1997</v>
      </c>
      <c r="D3132" t="str">
        <f t="shared" si="97"/>
        <v>WOLF:1997</v>
      </c>
      <c r="E3132">
        <v>90</v>
      </c>
      <c r="F3132">
        <v>149.30059684</v>
      </c>
      <c r="G3132">
        <v>9.6771931591999998</v>
      </c>
      <c r="H3132">
        <v>26.482727045000001</v>
      </c>
    </row>
    <row r="3133" spans="1:8" x14ac:dyDescent="0.25">
      <c r="A3133" t="s">
        <v>695</v>
      </c>
      <c r="B3133" t="str">
        <f t="shared" si="96"/>
        <v>WOLF</v>
      </c>
      <c r="C3133">
        <v>1998</v>
      </c>
      <c r="D3133" t="str">
        <f t="shared" si="97"/>
        <v>WOLF:1998</v>
      </c>
      <c r="E3133">
        <v>90</v>
      </c>
      <c r="F3133">
        <v>146.34772996000001</v>
      </c>
      <c r="G3133">
        <v>8.7975753734000008</v>
      </c>
      <c r="H3133">
        <v>26.024616075000001</v>
      </c>
    </row>
    <row r="3134" spans="1:8" x14ac:dyDescent="0.25">
      <c r="A3134" t="s">
        <v>695</v>
      </c>
      <c r="B3134" t="str">
        <f t="shared" si="96"/>
        <v>WOLF</v>
      </c>
      <c r="C3134">
        <v>1999</v>
      </c>
      <c r="D3134" t="str">
        <f t="shared" si="97"/>
        <v>WOLF:1999</v>
      </c>
      <c r="E3134">
        <v>90</v>
      </c>
      <c r="F3134">
        <v>169.42285362999999</v>
      </c>
      <c r="G3134">
        <v>9.6187384006999999</v>
      </c>
      <c r="H3134">
        <v>27.955611594000001</v>
      </c>
    </row>
    <row r="3135" spans="1:8" x14ac:dyDescent="0.25">
      <c r="A3135" t="s">
        <v>695</v>
      </c>
      <c r="B3135" t="str">
        <f t="shared" si="96"/>
        <v>WOLF</v>
      </c>
      <c r="C3135">
        <v>2000</v>
      </c>
      <c r="D3135" t="str">
        <f t="shared" si="97"/>
        <v>WOLF:2000</v>
      </c>
      <c r="E3135">
        <v>90</v>
      </c>
      <c r="F3135">
        <v>133.13812590000001</v>
      </c>
      <c r="G3135">
        <v>8.8695650601999994</v>
      </c>
      <c r="H3135">
        <v>25.478389693</v>
      </c>
    </row>
    <row r="3136" spans="1:8" x14ac:dyDescent="0.25">
      <c r="A3136" t="s">
        <v>695</v>
      </c>
      <c r="B3136" t="str">
        <f t="shared" si="96"/>
        <v>WOLF</v>
      </c>
      <c r="C3136">
        <v>2001</v>
      </c>
      <c r="D3136" t="str">
        <f t="shared" si="97"/>
        <v>WOLF:2001</v>
      </c>
      <c r="E3136">
        <v>90</v>
      </c>
      <c r="F3136">
        <v>136.37998875</v>
      </c>
      <c r="G3136">
        <v>9.278950858</v>
      </c>
      <c r="H3136">
        <v>25.502340269000001</v>
      </c>
    </row>
    <row r="3137" spans="1:8" x14ac:dyDescent="0.25">
      <c r="A3137" t="s">
        <v>695</v>
      </c>
      <c r="B3137" t="str">
        <f t="shared" si="96"/>
        <v>WOLF</v>
      </c>
      <c r="C3137">
        <v>2002</v>
      </c>
      <c r="D3137" t="str">
        <f t="shared" si="97"/>
        <v>WOLF:2002</v>
      </c>
      <c r="E3137">
        <v>90</v>
      </c>
      <c r="F3137">
        <v>133.18469440999999</v>
      </c>
      <c r="G3137">
        <v>8.9903373350999995</v>
      </c>
      <c r="H3137">
        <v>25.007345094000001</v>
      </c>
    </row>
    <row r="3138" spans="1:8" x14ac:dyDescent="0.25">
      <c r="A3138" t="s">
        <v>695</v>
      </c>
      <c r="B3138" t="str">
        <f t="shared" ref="B3138:B3167" si="98">LEFT(A3138,4)</f>
        <v>WOLF</v>
      </c>
      <c r="C3138">
        <v>2003</v>
      </c>
      <c r="D3138" t="str">
        <f t="shared" ref="D3138:D3175" si="99">CONCATENATE(B3138,":",C3138)</f>
        <v>WOLF:2003</v>
      </c>
      <c r="E3138">
        <v>90</v>
      </c>
      <c r="F3138">
        <v>115.80312982</v>
      </c>
      <c r="G3138">
        <v>8.9234415875999993</v>
      </c>
      <c r="H3138">
        <v>24.135318521999999</v>
      </c>
    </row>
    <row r="3139" spans="1:8" x14ac:dyDescent="0.25">
      <c r="A3139" t="s">
        <v>695</v>
      </c>
      <c r="B3139" t="str">
        <f t="shared" si="98"/>
        <v>WOLF</v>
      </c>
      <c r="C3139">
        <v>2004</v>
      </c>
      <c r="D3139" t="str">
        <f t="shared" si="99"/>
        <v>WOLF:2004</v>
      </c>
      <c r="E3139">
        <v>90</v>
      </c>
      <c r="F3139">
        <v>158.38692845</v>
      </c>
      <c r="G3139">
        <v>9.5622979966999999</v>
      </c>
      <c r="H3139">
        <v>26.584763906999999</v>
      </c>
    </row>
    <row r="3140" spans="1:8" x14ac:dyDescent="0.25">
      <c r="A3140" t="s">
        <v>695</v>
      </c>
      <c r="B3140" t="str">
        <f t="shared" si="98"/>
        <v>WOLF</v>
      </c>
      <c r="C3140">
        <v>2005</v>
      </c>
      <c r="D3140" t="str">
        <f t="shared" si="99"/>
        <v>WOLF:2005</v>
      </c>
      <c r="E3140">
        <v>90</v>
      </c>
      <c r="F3140">
        <v>166.05285875000001</v>
      </c>
      <c r="G3140">
        <v>9.4414366700999999</v>
      </c>
      <c r="H3140">
        <v>27.121763863000002</v>
      </c>
    </row>
    <row r="3141" spans="1:8" x14ac:dyDescent="0.25">
      <c r="A3141" t="s">
        <v>695</v>
      </c>
      <c r="B3141" t="str">
        <f t="shared" si="98"/>
        <v>WOLF</v>
      </c>
      <c r="C3141">
        <v>2006</v>
      </c>
      <c r="D3141" t="str">
        <f t="shared" si="99"/>
        <v>WOLF:2006</v>
      </c>
      <c r="E3141">
        <v>90</v>
      </c>
      <c r="F3141">
        <v>149.31778082</v>
      </c>
      <c r="G3141">
        <v>9.6366380392999993</v>
      </c>
      <c r="H3141">
        <v>26.486906538</v>
      </c>
    </row>
    <row r="3142" spans="1:8" x14ac:dyDescent="0.25">
      <c r="A3142" t="s">
        <v>695</v>
      </c>
      <c r="B3142" t="str">
        <f t="shared" si="98"/>
        <v>WOLF</v>
      </c>
      <c r="C3142">
        <v>2007</v>
      </c>
      <c r="D3142" t="str">
        <f t="shared" si="99"/>
        <v>WOLF:2007</v>
      </c>
      <c r="E3142">
        <v>90</v>
      </c>
      <c r="F3142">
        <v>105.55201282</v>
      </c>
      <c r="G3142">
        <v>8.9280293416000003</v>
      </c>
      <c r="H3142">
        <v>22.939932274</v>
      </c>
    </row>
    <row r="3143" spans="1:8" x14ac:dyDescent="0.25">
      <c r="A3143" t="s">
        <v>695</v>
      </c>
      <c r="B3143" t="str">
        <f t="shared" si="98"/>
        <v>WOLF</v>
      </c>
      <c r="C3143">
        <v>2008</v>
      </c>
      <c r="D3143" t="str">
        <f t="shared" si="99"/>
        <v>WOLF:2008</v>
      </c>
      <c r="E3143">
        <v>90</v>
      </c>
      <c r="F3143">
        <v>105.30734219999999</v>
      </c>
      <c r="G3143">
        <v>9.4860723320999991</v>
      </c>
      <c r="H3143">
        <v>23.143671866999998</v>
      </c>
    </row>
    <row r="3144" spans="1:8" x14ac:dyDescent="0.25">
      <c r="A3144" t="s">
        <v>695</v>
      </c>
      <c r="B3144" t="str">
        <f t="shared" si="98"/>
        <v>WOLF</v>
      </c>
      <c r="C3144">
        <v>2009</v>
      </c>
      <c r="D3144" t="str">
        <f t="shared" si="99"/>
        <v>WOLF:2009</v>
      </c>
      <c r="E3144">
        <v>90</v>
      </c>
      <c r="F3144">
        <v>91.348974940000005</v>
      </c>
      <c r="G3144">
        <v>9.0575942303999994</v>
      </c>
      <c r="H3144">
        <v>21.829698198999999</v>
      </c>
    </row>
    <row r="3145" spans="1:8" x14ac:dyDescent="0.25">
      <c r="A3145" t="s">
        <v>695</v>
      </c>
      <c r="B3145" t="str">
        <f t="shared" si="98"/>
        <v>WOLF</v>
      </c>
      <c r="C3145">
        <v>2010</v>
      </c>
      <c r="D3145" t="str">
        <f t="shared" si="99"/>
        <v>WOLF:2010</v>
      </c>
      <c r="E3145">
        <v>90</v>
      </c>
      <c r="F3145">
        <v>94.400196649999998</v>
      </c>
      <c r="G3145">
        <v>8.6573631971000005</v>
      </c>
      <c r="H3145">
        <v>22.069295325999999</v>
      </c>
    </row>
    <row r="3146" spans="1:8" x14ac:dyDescent="0.25">
      <c r="A3146" t="s">
        <v>695</v>
      </c>
      <c r="B3146" t="str">
        <f t="shared" si="98"/>
        <v>WOLF</v>
      </c>
      <c r="C3146">
        <v>2011</v>
      </c>
      <c r="D3146" t="str">
        <f t="shared" si="99"/>
        <v>WOLF:2011</v>
      </c>
      <c r="E3146">
        <v>90</v>
      </c>
      <c r="F3146">
        <v>77.851428119000005</v>
      </c>
      <c r="G3146">
        <v>8.2689262634999992</v>
      </c>
      <c r="H3146">
        <v>20.183944664999999</v>
      </c>
    </row>
    <row r="3147" spans="1:8" x14ac:dyDescent="0.25">
      <c r="A3147" t="s">
        <v>695</v>
      </c>
      <c r="B3147" t="str">
        <f t="shared" si="98"/>
        <v>WOLF</v>
      </c>
      <c r="C3147">
        <v>2012</v>
      </c>
      <c r="D3147" t="str">
        <f t="shared" si="99"/>
        <v>WOLF:2012</v>
      </c>
      <c r="E3147">
        <v>90</v>
      </c>
      <c r="F3147">
        <v>73.380262399000003</v>
      </c>
      <c r="G3147">
        <v>9.1261262306000006</v>
      </c>
      <c r="H3147">
        <v>19.802190149000001</v>
      </c>
    </row>
    <row r="3148" spans="1:8" x14ac:dyDescent="0.25">
      <c r="A3148" t="s">
        <v>695</v>
      </c>
      <c r="B3148" t="str">
        <f t="shared" si="98"/>
        <v>WOLF</v>
      </c>
      <c r="C3148">
        <v>2013</v>
      </c>
      <c r="D3148" t="str">
        <f t="shared" si="99"/>
        <v>WOLF:2013</v>
      </c>
      <c r="E3148">
        <v>90</v>
      </c>
      <c r="F3148">
        <v>72.908464358000003</v>
      </c>
      <c r="G3148">
        <v>9.6766739621000006</v>
      </c>
      <c r="H3148">
        <v>19.622277502999999</v>
      </c>
    </row>
    <row r="3149" spans="1:8" x14ac:dyDescent="0.25">
      <c r="A3149" t="s">
        <v>695</v>
      </c>
      <c r="B3149" t="str">
        <f t="shared" si="98"/>
        <v>WOLF</v>
      </c>
      <c r="C3149">
        <v>2014</v>
      </c>
      <c r="D3149" t="str">
        <f t="shared" si="99"/>
        <v>WOLF:2014</v>
      </c>
      <c r="E3149">
        <v>90</v>
      </c>
      <c r="F3149">
        <v>67.054070385000003</v>
      </c>
      <c r="G3149">
        <v>8.7533237080999999</v>
      </c>
      <c r="H3149">
        <v>18.835390846999999</v>
      </c>
    </row>
    <row r="3150" spans="1:8" x14ac:dyDescent="0.25">
      <c r="A3150" t="s">
        <v>695</v>
      </c>
      <c r="B3150" t="str">
        <f t="shared" si="98"/>
        <v>WOLF</v>
      </c>
      <c r="C3150">
        <v>2015</v>
      </c>
      <c r="D3150" t="str">
        <f t="shared" si="99"/>
        <v>WOLF:2015</v>
      </c>
      <c r="E3150">
        <v>90</v>
      </c>
      <c r="F3150">
        <v>63.062774046999998</v>
      </c>
      <c r="G3150">
        <v>9.2824582635000006</v>
      </c>
      <c r="H3150">
        <v>18.219053478999999</v>
      </c>
    </row>
    <row r="3151" spans="1:8" x14ac:dyDescent="0.25">
      <c r="A3151" t="s">
        <v>695</v>
      </c>
      <c r="B3151" t="str">
        <f t="shared" si="98"/>
        <v>WOLF</v>
      </c>
      <c r="C3151">
        <v>2016</v>
      </c>
      <c r="D3151" t="str">
        <f t="shared" si="99"/>
        <v>WOLF:2016</v>
      </c>
      <c r="E3151">
        <v>90</v>
      </c>
      <c r="F3151">
        <v>56.763972821999999</v>
      </c>
      <c r="G3151">
        <v>9.1117356548000004</v>
      </c>
      <c r="H3151">
        <v>17.176469363999999</v>
      </c>
    </row>
    <row r="3152" spans="1:8" x14ac:dyDescent="0.25">
      <c r="A3152" t="s">
        <v>695</v>
      </c>
      <c r="B3152" t="str">
        <f t="shared" si="98"/>
        <v>WOLF</v>
      </c>
      <c r="C3152">
        <v>2017</v>
      </c>
      <c r="D3152" t="str">
        <f t="shared" si="99"/>
        <v>WOLF:2017</v>
      </c>
      <c r="E3152">
        <v>90</v>
      </c>
      <c r="F3152">
        <v>56.680842693999999</v>
      </c>
      <c r="G3152">
        <v>9.2276735122000009</v>
      </c>
      <c r="H3152">
        <v>17.157170591</v>
      </c>
    </row>
    <row r="3153" spans="1:8" x14ac:dyDescent="0.25">
      <c r="A3153" t="s">
        <v>696</v>
      </c>
      <c r="B3153" t="str">
        <f t="shared" si="98"/>
        <v>PECO</v>
      </c>
      <c r="C3153">
        <v>2002</v>
      </c>
      <c r="D3153" t="str">
        <f t="shared" si="99"/>
        <v>PECO:2002</v>
      </c>
      <c r="E3153">
        <v>90</v>
      </c>
      <c r="F3153">
        <v>20.806756127</v>
      </c>
      <c r="G3153">
        <v>2.9798205146000001</v>
      </c>
      <c r="H3153">
        <v>7.2113842236999997</v>
      </c>
    </row>
    <row r="3154" spans="1:8" x14ac:dyDescent="0.25">
      <c r="A3154" t="s">
        <v>696</v>
      </c>
      <c r="B3154" t="str">
        <f t="shared" si="98"/>
        <v>PECO</v>
      </c>
      <c r="C3154">
        <v>2003</v>
      </c>
      <c r="D3154" t="str">
        <f t="shared" si="99"/>
        <v>PECO:2003</v>
      </c>
      <c r="E3154">
        <v>90</v>
      </c>
      <c r="F3154">
        <v>22.67432586</v>
      </c>
      <c r="G3154">
        <v>3.1761391072</v>
      </c>
      <c r="H3154">
        <v>7.9199091050000003</v>
      </c>
    </row>
    <row r="3155" spans="1:8" x14ac:dyDescent="0.25">
      <c r="A3155" t="s">
        <v>696</v>
      </c>
      <c r="B3155" t="str">
        <f t="shared" si="98"/>
        <v>PECO</v>
      </c>
      <c r="C3155">
        <v>2004</v>
      </c>
      <c r="D3155" t="str">
        <f t="shared" si="99"/>
        <v>PECO:2004</v>
      </c>
      <c r="E3155">
        <v>90</v>
      </c>
      <c r="F3155">
        <v>20.174621560999999</v>
      </c>
      <c r="G3155">
        <v>3.1772247494000001</v>
      </c>
      <c r="H3155">
        <v>6.9333421585000004</v>
      </c>
    </row>
    <row r="3156" spans="1:8" x14ac:dyDescent="0.25">
      <c r="A3156" t="s">
        <v>696</v>
      </c>
      <c r="B3156" t="str">
        <f t="shared" si="98"/>
        <v>PECO</v>
      </c>
      <c r="C3156">
        <v>2005</v>
      </c>
      <c r="D3156" t="str">
        <f t="shared" si="99"/>
        <v>PECO:2005</v>
      </c>
      <c r="E3156">
        <v>90</v>
      </c>
      <c r="F3156">
        <v>22.873640496</v>
      </c>
      <c r="G3156">
        <v>3.4329929903999998</v>
      </c>
      <c r="H3156">
        <v>8.1277225137000002</v>
      </c>
    </row>
    <row r="3157" spans="1:8" x14ac:dyDescent="0.25">
      <c r="A3157" t="s">
        <v>696</v>
      </c>
      <c r="B3157" t="str">
        <f t="shared" si="98"/>
        <v>PECO</v>
      </c>
      <c r="C3157">
        <v>2006</v>
      </c>
      <c r="D3157" t="str">
        <f t="shared" si="99"/>
        <v>PECO:2006</v>
      </c>
      <c r="E3157">
        <v>90</v>
      </c>
      <c r="F3157">
        <v>22.425350891000001</v>
      </c>
      <c r="G3157">
        <v>3.6954636279000002</v>
      </c>
      <c r="H3157">
        <v>7.9626789489999998</v>
      </c>
    </row>
    <row r="3158" spans="1:8" x14ac:dyDescent="0.25">
      <c r="A3158" t="s">
        <v>696</v>
      </c>
      <c r="B3158" t="str">
        <f t="shared" si="98"/>
        <v>PECO</v>
      </c>
      <c r="C3158">
        <v>2007</v>
      </c>
      <c r="D3158" t="str">
        <f t="shared" si="99"/>
        <v>PECO:2007</v>
      </c>
      <c r="E3158">
        <v>90</v>
      </c>
      <c r="F3158">
        <v>20.653426870000001</v>
      </c>
      <c r="G3158">
        <v>3.2428202441999998</v>
      </c>
      <c r="H3158">
        <v>7.0995333714999997</v>
      </c>
    </row>
    <row r="3159" spans="1:8" x14ac:dyDescent="0.25">
      <c r="A3159" t="s">
        <v>696</v>
      </c>
      <c r="B3159" t="str">
        <f t="shared" si="98"/>
        <v>PECO</v>
      </c>
      <c r="C3159">
        <v>2008</v>
      </c>
      <c r="D3159" t="str">
        <f t="shared" si="99"/>
        <v>PECO:2008</v>
      </c>
      <c r="E3159">
        <v>90</v>
      </c>
      <c r="F3159">
        <v>20.735453969999998</v>
      </c>
      <c r="G3159">
        <v>3.0932103595</v>
      </c>
      <c r="H3159">
        <v>7.1254320239000002</v>
      </c>
    </row>
    <row r="3160" spans="1:8" x14ac:dyDescent="0.25">
      <c r="A3160" t="s">
        <v>696</v>
      </c>
      <c r="B3160" t="str">
        <f t="shared" si="98"/>
        <v>PECO</v>
      </c>
      <c r="C3160">
        <v>2009</v>
      </c>
      <c r="D3160" t="str">
        <f t="shared" si="99"/>
        <v>PECO:2009</v>
      </c>
      <c r="E3160">
        <v>90</v>
      </c>
      <c r="F3160">
        <v>18.747854331999999</v>
      </c>
      <c r="G3160">
        <v>2.6422687931</v>
      </c>
      <c r="H3160">
        <v>6.0750374983000004</v>
      </c>
    </row>
    <row r="3161" spans="1:8" x14ac:dyDescent="0.25">
      <c r="A3161" t="s">
        <v>696</v>
      </c>
      <c r="B3161" t="str">
        <f t="shared" si="98"/>
        <v>PECO</v>
      </c>
      <c r="C3161">
        <v>2011</v>
      </c>
      <c r="D3161" t="str">
        <f t="shared" si="99"/>
        <v>PECO:2011</v>
      </c>
      <c r="E3161">
        <v>90</v>
      </c>
      <c r="F3161">
        <v>21.061893302000001</v>
      </c>
      <c r="G3161">
        <v>3.4953674719999999</v>
      </c>
      <c r="H3161">
        <v>7.1768908925000003</v>
      </c>
    </row>
    <row r="3162" spans="1:8" x14ac:dyDescent="0.25">
      <c r="A3162" t="s">
        <v>696</v>
      </c>
      <c r="B3162" t="str">
        <f t="shared" si="98"/>
        <v>PECO</v>
      </c>
      <c r="C3162">
        <v>2012</v>
      </c>
      <c r="D3162" t="str">
        <f t="shared" si="99"/>
        <v>PECO:2012</v>
      </c>
      <c r="E3162">
        <v>90</v>
      </c>
      <c r="F3162">
        <v>21.541853035999999</v>
      </c>
      <c r="G3162">
        <v>3.4873971720000001</v>
      </c>
      <c r="H3162">
        <v>7.5334917084999997</v>
      </c>
    </row>
    <row r="3163" spans="1:8" x14ac:dyDescent="0.25">
      <c r="A3163" t="s">
        <v>696</v>
      </c>
      <c r="B3163" t="str">
        <f t="shared" si="98"/>
        <v>PECO</v>
      </c>
      <c r="C3163">
        <v>2013</v>
      </c>
      <c r="D3163" t="str">
        <f t="shared" si="99"/>
        <v>PECO:2013</v>
      </c>
      <c r="E3163">
        <v>90</v>
      </c>
      <c r="F3163">
        <v>20.598981827999999</v>
      </c>
      <c r="G3163">
        <v>3.4323762160000002</v>
      </c>
      <c r="H3163">
        <v>7.0469152372000003</v>
      </c>
    </row>
    <row r="3164" spans="1:8" x14ac:dyDescent="0.25">
      <c r="A3164" t="s">
        <v>696</v>
      </c>
      <c r="B3164" t="str">
        <f t="shared" si="98"/>
        <v>PECO</v>
      </c>
      <c r="C3164">
        <v>2014</v>
      </c>
      <c r="D3164" t="str">
        <f t="shared" si="99"/>
        <v>PECO:2014</v>
      </c>
      <c r="E3164">
        <v>90</v>
      </c>
      <c r="F3164">
        <v>19.439819483000001</v>
      </c>
      <c r="G3164">
        <v>3.4717819456000001</v>
      </c>
      <c r="H3164">
        <v>6.4648635309999998</v>
      </c>
    </row>
    <row r="3165" spans="1:8" x14ac:dyDescent="0.25">
      <c r="A3165" t="s">
        <v>696</v>
      </c>
      <c r="B3165" t="str">
        <f t="shared" si="98"/>
        <v>PECO</v>
      </c>
      <c r="C3165">
        <v>2015</v>
      </c>
      <c r="D3165" t="str">
        <f t="shared" si="99"/>
        <v>PECO:2015</v>
      </c>
      <c r="E3165">
        <v>90</v>
      </c>
      <c r="F3165">
        <v>20.079217120999999</v>
      </c>
      <c r="G3165">
        <v>3.7983596651</v>
      </c>
      <c r="H3165">
        <v>6.6337554137000003</v>
      </c>
    </row>
    <row r="3166" spans="1:8" x14ac:dyDescent="0.25">
      <c r="A3166" t="s">
        <v>696</v>
      </c>
      <c r="B3166" t="str">
        <f t="shared" si="98"/>
        <v>PECO</v>
      </c>
      <c r="C3166">
        <v>2016</v>
      </c>
      <c r="D3166" t="str">
        <f t="shared" si="99"/>
        <v>PECO:2016</v>
      </c>
      <c r="E3166">
        <v>90</v>
      </c>
      <c r="F3166">
        <v>17.114478991999999</v>
      </c>
      <c r="G3166">
        <v>2.9387139076</v>
      </c>
      <c r="H3166">
        <v>5.2720229246999999</v>
      </c>
    </row>
    <row r="3167" spans="1:8" x14ac:dyDescent="0.25">
      <c r="A3167" t="s">
        <v>696</v>
      </c>
      <c r="B3167" t="str">
        <f t="shared" si="98"/>
        <v>PECO</v>
      </c>
      <c r="C3167">
        <v>2017</v>
      </c>
      <c r="D3167" t="str">
        <f t="shared" si="99"/>
        <v>PECO:2017</v>
      </c>
      <c r="E3167">
        <v>90</v>
      </c>
      <c r="F3167">
        <v>17.939940607</v>
      </c>
      <c r="G3167">
        <v>3.1317533718999999</v>
      </c>
      <c r="H3167">
        <v>5.7409819565999998</v>
      </c>
    </row>
    <row r="3168" spans="1:8" x14ac:dyDescent="0.25">
      <c r="A3168" t="s">
        <v>289</v>
      </c>
      <c r="B3168" t="s">
        <v>289</v>
      </c>
      <c r="C3168">
        <v>2009</v>
      </c>
      <c r="D3168" t="str">
        <f t="shared" si="99"/>
        <v>BRET2:2009</v>
      </c>
      <c r="E3168">
        <v>90</v>
      </c>
      <c r="F3168">
        <v>110.56398962999999</v>
      </c>
      <c r="G3168">
        <v>9.3918922473999995</v>
      </c>
      <c r="H3168">
        <v>23.514452561999999</v>
      </c>
    </row>
    <row r="3169" spans="1:8" x14ac:dyDescent="0.25">
      <c r="A3169" t="s">
        <v>289</v>
      </c>
      <c r="B3169" t="s">
        <v>289</v>
      </c>
      <c r="C3169">
        <v>2010</v>
      </c>
      <c r="D3169" t="str">
        <f t="shared" si="99"/>
        <v>BRET2:2010</v>
      </c>
      <c r="E3169">
        <v>90</v>
      </c>
      <c r="F3169">
        <v>109.75689321999999</v>
      </c>
      <c r="G3169">
        <v>9.1156831387999997</v>
      </c>
      <c r="H3169">
        <v>23.782702487000002</v>
      </c>
    </row>
    <row r="3170" spans="1:8" x14ac:dyDescent="0.25">
      <c r="A3170" t="s">
        <v>289</v>
      </c>
      <c r="B3170" t="s">
        <v>289</v>
      </c>
      <c r="C3170">
        <v>2011</v>
      </c>
      <c r="D3170" t="str">
        <f t="shared" si="99"/>
        <v>BRET2:2011</v>
      </c>
      <c r="E3170">
        <v>90</v>
      </c>
      <c r="F3170">
        <v>98.791895550999996</v>
      </c>
      <c r="G3170">
        <v>8.8333190943000002</v>
      </c>
      <c r="H3170">
        <v>22.666809556</v>
      </c>
    </row>
    <row r="3171" spans="1:8" x14ac:dyDescent="0.25">
      <c r="A3171" t="s">
        <v>289</v>
      </c>
      <c r="B3171" t="s">
        <v>289</v>
      </c>
      <c r="C3171">
        <v>2013</v>
      </c>
      <c r="D3171" t="str">
        <f t="shared" si="99"/>
        <v>BRET2:2013</v>
      </c>
      <c r="E3171">
        <v>90</v>
      </c>
      <c r="F3171">
        <v>75.521281244999997</v>
      </c>
      <c r="G3171">
        <v>9.3272720033999992</v>
      </c>
      <c r="H3171">
        <v>19.991253793999999</v>
      </c>
    </row>
    <row r="3172" spans="1:8" x14ac:dyDescent="0.25">
      <c r="A3172" t="s">
        <v>289</v>
      </c>
      <c r="B3172" t="s">
        <v>289</v>
      </c>
      <c r="C3172">
        <v>2014</v>
      </c>
      <c r="D3172" t="str">
        <f t="shared" si="99"/>
        <v>BRET2:2014</v>
      </c>
      <c r="E3172">
        <v>90</v>
      </c>
      <c r="F3172">
        <v>90.012602165000004</v>
      </c>
      <c r="G3172">
        <v>9.4101055573999997</v>
      </c>
      <c r="H3172">
        <v>21.740596161999999</v>
      </c>
    </row>
    <row r="3173" spans="1:8" x14ac:dyDescent="0.25">
      <c r="A3173" t="s">
        <v>289</v>
      </c>
      <c r="B3173" t="s">
        <v>289</v>
      </c>
      <c r="C3173">
        <v>2015</v>
      </c>
      <c r="D3173" t="str">
        <f t="shared" si="99"/>
        <v>BRET2:2015</v>
      </c>
      <c r="E3173">
        <v>90</v>
      </c>
      <c r="F3173">
        <v>69.508186679000005</v>
      </c>
      <c r="G3173">
        <v>9.0325262062</v>
      </c>
      <c r="H3173">
        <v>19.240059179999999</v>
      </c>
    </row>
    <row r="3174" spans="1:8" x14ac:dyDescent="0.25">
      <c r="A3174" t="s">
        <v>289</v>
      </c>
      <c r="B3174" t="s">
        <v>289</v>
      </c>
      <c r="C3174">
        <v>2016</v>
      </c>
      <c r="D3174" t="str">
        <f t="shared" si="99"/>
        <v>BRET2:2016</v>
      </c>
      <c r="E3174">
        <v>90</v>
      </c>
      <c r="F3174">
        <v>60.069115809000003</v>
      </c>
      <c r="G3174">
        <v>8.7674434060999999</v>
      </c>
      <c r="H3174">
        <v>17.707602952999999</v>
      </c>
    </row>
    <row r="3175" spans="1:8" x14ac:dyDescent="0.25">
      <c r="A3175" t="s">
        <v>289</v>
      </c>
      <c r="B3175" t="s">
        <v>289</v>
      </c>
      <c r="C3175">
        <v>2017</v>
      </c>
      <c r="D3175" t="str">
        <f t="shared" si="99"/>
        <v>BRET2:2017</v>
      </c>
      <c r="E3175">
        <v>90</v>
      </c>
      <c r="F3175">
        <v>61.332196709000002</v>
      </c>
      <c r="G3175">
        <v>9.2641701211999994</v>
      </c>
      <c r="H3175">
        <v>17.9093287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8B7E0-15C7-4AC0-8E06-6BA2EE8A419E}">
  <dimension ref="A1:DE60"/>
  <sheetViews>
    <sheetView topLeftCell="A25" workbookViewId="0">
      <selection activeCell="A61" sqref="A61"/>
    </sheetView>
  </sheetViews>
  <sheetFormatPr defaultRowHeight="15" x14ac:dyDescent="0.25"/>
  <cols>
    <col min="1" max="1" width="7" bestFit="1" customWidth="1"/>
    <col min="2" max="3" width="5" bestFit="1" customWidth="1"/>
    <col min="4" max="4" width="15.85546875" bestFit="1" customWidth="1"/>
    <col min="5" max="5" width="10.85546875" bestFit="1" customWidth="1"/>
    <col min="6" max="6" width="12.42578125" bestFit="1" customWidth="1"/>
    <col min="7" max="7" width="11.42578125" bestFit="1" customWidth="1"/>
    <col min="8" max="8" width="13.140625" bestFit="1" customWidth="1"/>
    <col min="9" max="9" width="10.140625" bestFit="1" customWidth="1"/>
    <col min="10" max="10" width="9.7109375" bestFit="1" customWidth="1"/>
    <col min="11" max="11" width="11.28515625" bestFit="1" customWidth="1"/>
    <col min="12" max="12" width="10.85546875" bestFit="1" customWidth="1"/>
    <col min="13" max="13" width="15.7109375" bestFit="1" customWidth="1"/>
    <col min="14" max="14" width="17.7109375" bestFit="1" customWidth="1"/>
    <col min="15" max="15" width="17.42578125" bestFit="1" customWidth="1"/>
    <col min="16" max="16" width="16" bestFit="1" customWidth="1"/>
    <col min="17" max="17" width="18" bestFit="1" customWidth="1"/>
    <col min="18" max="18" width="17.7109375" bestFit="1" customWidth="1"/>
    <col min="19" max="19" width="12" bestFit="1" customWidth="1"/>
    <col min="20" max="20" width="12.7109375" bestFit="1" customWidth="1"/>
    <col min="21" max="21" width="12.42578125" bestFit="1" customWidth="1"/>
    <col min="22" max="22" width="12" bestFit="1" customWidth="1"/>
    <col min="23" max="23" width="13.140625" bestFit="1" customWidth="1"/>
    <col min="24" max="24" width="12" bestFit="1" customWidth="1"/>
    <col min="25" max="25" width="14.42578125" bestFit="1" customWidth="1"/>
    <col min="26" max="26" width="15.7109375" bestFit="1" customWidth="1"/>
    <col min="27" max="27" width="17.7109375" bestFit="1" customWidth="1"/>
    <col min="28" max="28" width="17.42578125" bestFit="1" customWidth="1"/>
    <col min="29" max="29" width="16" bestFit="1" customWidth="1"/>
    <col min="30" max="30" width="18" bestFit="1" customWidth="1"/>
    <col min="31" max="31" width="17.7109375" bestFit="1" customWidth="1"/>
    <col min="32" max="32" width="12" bestFit="1" customWidth="1"/>
    <col min="33" max="33" width="12.7109375" bestFit="1" customWidth="1"/>
    <col min="34" max="34" width="12.42578125" bestFit="1" customWidth="1"/>
    <col min="35" max="35" width="12" bestFit="1" customWidth="1"/>
    <col min="36" max="36" width="13.140625" bestFit="1" customWidth="1"/>
    <col min="37" max="37" width="12" bestFit="1" customWidth="1"/>
    <col min="38" max="38" width="14.42578125" bestFit="1" customWidth="1"/>
    <col min="39" max="39" width="11.28515625" bestFit="1" customWidth="1"/>
    <col min="40" max="40" width="17.85546875" bestFit="1" customWidth="1"/>
    <col min="41" max="41" width="18.140625" bestFit="1" customWidth="1"/>
    <col min="42" max="42" width="12.85546875" bestFit="1" customWidth="1"/>
    <col min="43" max="43" width="12" bestFit="1" customWidth="1"/>
    <col min="44" max="44" width="15.140625" bestFit="1" customWidth="1"/>
    <col min="45" max="45" width="12" bestFit="1" customWidth="1"/>
    <col min="46" max="46" width="16.42578125" bestFit="1" customWidth="1"/>
    <col min="47" max="47" width="12" bestFit="1" customWidth="1"/>
    <col min="48" max="48" width="17.85546875" bestFit="1" customWidth="1"/>
    <col min="49" max="49" width="18.140625" bestFit="1" customWidth="1"/>
    <col min="50" max="50" width="12.85546875" bestFit="1" customWidth="1"/>
    <col min="51" max="51" width="12" bestFit="1" customWidth="1"/>
    <col min="52" max="52" width="15.140625" bestFit="1" customWidth="1"/>
    <col min="53" max="53" width="12" bestFit="1" customWidth="1"/>
    <col min="54" max="54" width="16.42578125" bestFit="1" customWidth="1"/>
    <col min="55" max="55" width="12" bestFit="1" customWidth="1"/>
    <col min="56" max="56" width="15.28515625" bestFit="1" customWidth="1"/>
    <col min="57" max="57" width="17.28515625" bestFit="1" customWidth="1"/>
    <col min="58" max="58" width="16.85546875" bestFit="1" customWidth="1"/>
    <col min="59" max="59" width="15.5703125" bestFit="1" customWidth="1"/>
    <col min="60" max="60" width="17.5703125" bestFit="1" customWidth="1"/>
    <col min="61" max="61" width="17.28515625" bestFit="1" customWidth="1"/>
    <col min="62" max="62" width="12" bestFit="1" customWidth="1"/>
    <col min="63" max="63" width="12.28515625" bestFit="1" customWidth="1"/>
    <col min="64" max="65" width="12" bestFit="1" customWidth="1"/>
    <col min="66" max="66" width="12.5703125" bestFit="1" customWidth="1"/>
    <col min="67" max="67" width="12" bestFit="1" customWidth="1"/>
    <col min="68" max="68" width="14" bestFit="1" customWidth="1"/>
    <col min="69" max="69" width="15.28515625" bestFit="1" customWidth="1"/>
    <col min="70" max="70" width="17.28515625" bestFit="1" customWidth="1"/>
    <col min="71" max="71" width="16.85546875" bestFit="1" customWidth="1"/>
    <col min="72" max="72" width="15.5703125" bestFit="1" customWidth="1"/>
    <col min="73" max="73" width="17.5703125" bestFit="1" customWidth="1"/>
    <col min="74" max="74" width="17.28515625" bestFit="1" customWidth="1"/>
    <col min="75" max="75" width="12" bestFit="1" customWidth="1"/>
    <col min="76" max="76" width="12.28515625" bestFit="1" customWidth="1"/>
    <col min="77" max="78" width="12" bestFit="1" customWidth="1"/>
    <col min="79" max="79" width="12.5703125" bestFit="1" customWidth="1"/>
    <col min="80" max="80" width="12" bestFit="1" customWidth="1"/>
    <col min="81" max="81" width="14" bestFit="1" customWidth="1"/>
    <col min="82" max="82" width="17.42578125" bestFit="1" customWidth="1"/>
    <col min="83" max="83" width="17.7109375" bestFit="1" customWidth="1"/>
    <col min="84" max="84" width="12.42578125" bestFit="1" customWidth="1"/>
    <col min="85" max="85" width="12" bestFit="1" customWidth="1"/>
    <col min="86" max="86" width="14.7109375" bestFit="1" customWidth="1"/>
    <col min="87" max="87" width="12" bestFit="1" customWidth="1"/>
    <col min="88" max="88" width="16" bestFit="1" customWidth="1"/>
    <col min="89" max="89" width="12" bestFit="1" customWidth="1"/>
    <col min="90" max="90" width="17.42578125" bestFit="1" customWidth="1"/>
    <col min="91" max="91" width="17.7109375" bestFit="1" customWidth="1"/>
    <col min="92" max="92" width="12.42578125" bestFit="1" customWidth="1"/>
    <col min="93" max="93" width="12" bestFit="1" customWidth="1"/>
    <col min="94" max="94" width="14.7109375" bestFit="1" customWidth="1"/>
    <col min="95" max="95" width="12" bestFit="1" customWidth="1"/>
    <col min="96" max="96" width="16" bestFit="1" customWidth="1"/>
    <col min="97" max="97" width="12" bestFit="1" customWidth="1"/>
    <col min="98" max="98" width="14.140625" bestFit="1" customWidth="1"/>
    <col min="99" max="103" width="12" bestFit="1" customWidth="1"/>
    <col min="104" max="104" width="14.140625" bestFit="1" customWidth="1"/>
    <col min="105" max="109" width="12" bestFit="1" customWidth="1"/>
  </cols>
  <sheetData>
    <row r="1" spans="1:109" x14ac:dyDescent="0.25">
      <c r="A1" t="s">
        <v>179</v>
      </c>
    </row>
    <row r="2" spans="1:109" x14ac:dyDescent="0.25">
      <c r="A2" t="s">
        <v>180</v>
      </c>
      <c r="B2" t="s">
        <v>181</v>
      </c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  <c r="N2" t="s">
        <v>193</v>
      </c>
      <c r="O2" t="s">
        <v>194</v>
      </c>
      <c r="P2" t="s">
        <v>195</v>
      </c>
      <c r="Q2" t="s">
        <v>196</v>
      </c>
      <c r="R2" t="s">
        <v>197</v>
      </c>
      <c r="S2" t="s">
        <v>198</v>
      </c>
      <c r="T2" t="s">
        <v>199</v>
      </c>
      <c r="U2" t="s">
        <v>200</v>
      </c>
      <c r="V2" t="s">
        <v>201</v>
      </c>
      <c r="W2" t="s">
        <v>202</v>
      </c>
      <c r="X2" t="s">
        <v>203</v>
      </c>
      <c r="Y2" t="s">
        <v>204</v>
      </c>
      <c r="Z2" t="s">
        <v>205</v>
      </c>
      <c r="AA2" t="s">
        <v>206</v>
      </c>
      <c r="AB2" t="s">
        <v>207</v>
      </c>
      <c r="AC2" t="s">
        <v>208</v>
      </c>
      <c r="AD2" t="s">
        <v>209</v>
      </c>
      <c r="AE2" t="s">
        <v>210</v>
      </c>
      <c r="AF2" t="s">
        <v>211</v>
      </c>
      <c r="AG2" t="s">
        <v>212</v>
      </c>
      <c r="AH2" t="s">
        <v>213</v>
      </c>
      <c r="AI2" t="s">
        <v>214</v>
      </c>
      <c r="AJ2" t="s">
        <v>215</v>
      </c>
      <c r="AK2" t="s">
        <v>216</v>
      </c>
      <c r="AL2" t="s">
        <v>217</v>
      </c>
      <c r="AM2" t="s">
        <v>218</v>
      </c>
      <c r="AN2" t="s">
        <v>219</v>
      </c>
      <c r="AO2" t="s">
        <v>220</v>
      </c>
      <c r="AP2" t="s">
        <v>221</v>
      </c>
      <c r="AQ2" t="s">
        <v>222</v>
      </c>
      <c r="AR2" t="s">
        <v>223</v>
      </c>
      <c r="AS2" t="s">
        <v>224</v>
      </c>
      <c r="AT2" t="s">
        <v>225</v>
      </c>
      <c r="AU2" t="s">
        <v>226</v>
      </c>
      <c r="AV2" t="s">
        <v>227</v>
      </c>
      <c r="AW2" t="s">
        <v>228</v>
      </c>
      <c r="AX2" t="s">
        <v>229</v>
      </c>
      <c r="AY2" t="s">
        <v>230</v>
      </c>
      <c r="AZ2" t="s">
        <v>231</v>
      </c>
      <c r="BA2" t="s">
        <v>232</v>
      </c>
      <c r="BB2" t="s">
        <v>233</v>
      </c>
      <c r="BC2" t="s">
        <v>234</v>
      </c>
      <c r="BD2" t="s">
        <v>235</v>
      </c>
      <c r="BE2" t="s">
        <v>236</v>
      </c>
      <c r="BF2" t="s">
        <v>237</v>
      </c>
      <c r="BG2" t="s">
        <v>238</v>
      </c>
      <c r="BH2" t="s">
        <v>239</v>
      </c>
      <c r="BI2" t="s">
        <v>240</v>
      </c>
      <c r="BJ2" t="s">
        <v>241</v>
      </c>
      <c r="BK2" t="s">
        <v>242</v>
      </c>
      <c r="BL2" t="s">
        <v>243</v>
      </c>
      <c r="BM2" t="s">
        <v>244</v>
      </c>
      <c r="BN2" t="s">
        <v>245</v>
      </c>
      <c r="BO2" t="s">
        <v>246</v>
      </c>
      <c r="BP2" t="s">
        <v>247</v>
      </c>
      <c r="BQ2" t="s">
        <v>248</v>
      </c>
      <c r="BR2" t="s">
        <v>249</v>
      </c>
      <c r="BS2" t="s">
        <v>250</v>
      </c>
      <c r="BT2" t="s">
        <v>251</v>
      </c>
      <c r="BU2" t="s">
        <v>252</v>
      </c>
      <c r="BV2" t="s">
        <v>253</v>
      </c>
      <c r="BW2" t="s">
        <v>254</v>
      </c>
      <c r="BX2" t="s">
        <v>255</v>
      </c>
      <c r="BY2" t="s">
        <v>256</v>
      </c>
      <c r="BZ2" t="s">
        <v>257</v>
      </c>
      <c r="CA2" t="s">
        <v>258</v>
      </c>
      <c r="CB2" t="s">
        <v>259</v>
      </c>
      <c r="CC2" t="s">
        <v>260</v>
      </c>
      <c r="CD2" t="s">
        <v>261</v>
      </c>
      <c r="CE2" t="s">
        <v>262</v>
      </c>
      <c r="CF2" t="s">
        <v>263</v>
      </c>
      <c r="CG2" t="s">
        <v>264</v>
      </c>
      <c r="CH2" t="s">
        <v>265</v>
      </c>
      <c r="CI2" t="s">
        <v>266</v>
      </c>
      <c r="CJ2" t="s">
        <v>267</v>
      </c>
      <c r="CK2" t="s">
        <v>268</v>
      </c>
      <c r="CL2" t="s">
        <v>269</v>
      </c>
      <c r="CM2" t="s">
        <v>270</v>
      </c>
      <c r="CN2" t="s">
        <v>271</v>
      </c>
      <c r="CO2" t="s">
        <v>272</v>
      </c>
      <c r="CP2" t="s">
        <v>273</v>
      </c>
      <c r="CQ2" t="s">
        <v>274</v>
      </c>
      <c r="CR2" t="s">
        <v>275</v>
      </c>
      <c r="CS2" t="s">
        <v>276</v>
      </c>
      <c r="CT2" t="s">
        <v>277</v>
      </c>
      <c r="CU2" t="s">
        <v>278</v>
      </c>
      <c r="CV2" t="s">
        <v>279</v>
      </c>
      <c r="CW2" t="s">
        <v>280</v>
      </c>
      <c r="CX2" t="s">
        <v>281</v>
      </c>
      <c r="CY2" t="s">
        <v>282</v>
      </c>
      <c r="CZ2" t="s">
        <v>283</v>
      </c>
      <c r="DA2" t="s">
        <v>284</v>
      </c>
      <c r="DB2" t="s">
        <v>285</v>
      </c>
      <c r="DC2" t="s">
        <v>286</v>
      </c>
      <c r="DD2" t="s">
        <v>287</v>
      </c>
      <c r="DE2" t="s">
        <v>288</v>
      </c>
    </row>
    <row r="3" spans="1:109" x14ac:dyDescent="0.25">
      <c r="A3" t="s">
        <v>0</v>
      </c>
      <c r="C3">
        <v>2011</v>
      </c>
      <c r="D3">
        <v>263204</v>
      </c>
      <c r="E3">
        <v>44.421869999999998</v>
      </c>
      <c r="F3">
        <v>-68.311480000000003</v>
      </c>
      <c r="G3">
        <v>44.377099999999999</v>
      </c>
      <c r="H3">
        <v>-68.260999999999996</v>
      </c>
      <c r="I3">
        <v>7.02</v>
      </c>
      <c r="J3">
        <v>6.7</v>
      </c>
      <c r="K3">
        <v>16.84</v>
      </c>
      <c r="L3">
        <v>14.67</v>
      </c>
      <c r="M3">
        <v>0.48280739057971001</v>
      </c>
      <c r="N3">
        <v>0.46884252862318798</v>
      </c>
      <c r="O3">
        <v>1.3964888405797101E-2</v>
      </c>
      <c r="P3">
        <v>6.31569978260869E-2</v>
      </c>
      <c r="Q3">
        <v>6.2888273188405799E-2</v>
      </c>
      <c r="R3">
        <v>2.6872463768115899E-4</v>
      </c>
      <c r="S3">
        <v>0.57443132608695602</v>
      </c>
      <c r="T3">
        <v>0.553368702898551</v>
      </c>
      <c r="U3">
        <v>2.1062622826087E-2</v>
      </c>
      <c r="V3">
        <v>4.8259999999999997E-2</v>
      </c>
      <c r="W3">
        <v>6.8559082971014498E-2</v>
      </c>
      <c r="X3">
        <v>1.3068566666666701</v>
      </c>
      <c r="Y3">
        <v>8.63712489130435E-2</v>
      </c>
      <c r="Z3">
        <v>3.1069839713188401</v>
      </c>
      <c r="AA3">
        <v>2.4276472098405799</v>
      </c>
      <c r="AB3">
        <v>0.67933675320289899</v>
      </c>
      <c r="AC3">
        <v>0.38647565042028997</v>
      </c>
      <c r="AD3">
        <v>0.38647565042028997</v>
      </c>
      <c r="AE3">
        <v>1.2370734710144901E-2</v>
      </c>
      <c r="AF3">
        <v>1.92023053826087</v>
      </c>
      <c r="AG3">
        <v>1.6762860090434799</v>
      </c>
      <c r="AH3">
        <v>0.24394453757970999</v>
      </c>
      <c r="AI3">
        <v>0.221934847826087</v>
      </c>
      <c r="AJ3">
        <v>0.25543785179710099</v>
      </c>
      <c r="AK3">
        <v>2.9205485701449301</v>
      </c>
      <c r="AL3">
        <v>0.127027790086956</v>
      </c>
      <c r="AM3">
        <v>12</v>
      </c>
      <c r="AN3">
        <v>4.1875567981883997</v>
      </c>
      <c r="AO3">
        <v>0.58819021050724596</v>
      </c>
      <c r="AP3">
        <v>1.67791431086956</v>
      </c>
      <c r="AQ3">
        <v>0.48259999999999997</v>
      </c>
      <c r="AR3">
        <v>6.8559082971014498E-2</v>
      </c>
      <c r="AS3">
        <v>0.78411399999999998</v>
      </c>
      <c r="AT3">
        <v>0.57809579818840595</v>
      </c>
      <c r="AU3">
        <v>20.367030149275401</v>
      </c>
      <c r="AV3">
        <v>31.245872366594199</v>
      </c>
      <c r="AW3">
        <v>3.7597356595942002</v>
      </c>
      <c r="AX3">
        <v>6.1816623420144898</v>
      </c>
      <c r="AY3">
        <v>2.2193484782608701</v>
      </c>
      <c r="AZ3">
        <v>0.25543785179710099</v>
      </c>
      <c r="BA3">
        <v>1.75232914208696</v>
      </c>
      <c r="BB3">
        <v>0.85776568597101499</v>
      </c>
      <c r="BC3">
        <v>58.272151899869598</v>
      </c>
      <c r="BD3">
        <v>0.44876275654416198</v>
      </c>
      <c r="BE3">
        <v>0.43669790852027002</v>
      </c>
      <c r="BF3">
        <v>1.20648480238921E-2</v>
      </c>
      <c r="BG3">
        <v>5.2662737748686503E-2</v>
      </c>
      <c r="BH3">
        <v>5.2475886471955398E-2</v>
      </c>
      <c r="BI3">
        <v>1.8685127673107599E-4</v>
      </c>
      <c r="BJ3">
        <v>0.52904426880723998</v>
      </c>
      <c r="BK3">
        <v>0.51117857411396295</v>
      </c>
      <c r="BL3">
        <v>1.7865694693277399E-2</v>
      </c>
      <c r="BM3">
        <v>3.48769209337235E-2</v>
      </c>
      <c r="BN3">
        <v>6.7542605592732993E-2</v>
      </c>
      <c r="BO3">
        <v>1.3158203245262301</v>
      </c>
      <c r="BP3">
        <v>8.63712489130435E-2</v>
      </c>
      <c r="BQ3">
        <v>2.1350170051659401</v>
      </c>
      <c r="BR3">
        <v>1.81423517285405</v>
      </c>
      <c r="BS3">
        <v>0.32078183231188701</v>
      </c>
      <c r="BT3">
        <v>0.37076833686331301</v>
      </c>
      <c r="BU3">
        <v>0.35938276711823802</v>
      </c>
      <c r="BV3">
        <v>1.13855697450751E-2</v>
      </c>
      <c r="BW3">
        <v>1.7059888134966099</v>
      </c>
      <c r="BX3">
        <v>1.5134418630131099</v>
      </c>
      <c r="BY3">
        <v>0.19254695048350301</v>
      </c>
      <c r="BZ3">
        <v>0.14633976127759801</v>
      </c>
      <c r="CA3">
        <v>0.23905983279607301</v>
      </c>
      <c r="CB3">
        <v>2.9996264050351402</v>
      </c>
      <c r="CC3">
        <v>0.127027790086956</v>
      </c>
      <c r="CD3">
        <v>3.8879269422959402</v>
      </c>
      <c r="CE3">
        <v>0.49027614303307998</v>
      </c>
      <c r="CF3">
        <v>1.54028074514809</v>
      </c>
      <c r="CG3">
        <v>0.34876920933723399</v>
      </c>
      <c r="CH3">
        <v>6.7542605592732993E-2</v>
      </c>
      <c r="CI3">
        <v>0.78949219471573795</v>
      </c>
      <c r="CJ3">
        <v>0.57809579818840595</v>
      </c>
      <c r="CK3">
        <v>19.702383643752199</v>
      </c>
      <c r="CL3">
        <v>20.752882724240401</v>
      </c>
      <c r="CM3">
        <v>3.6045877010779899</v>
      </c>
      <c r="CN3">
        <v>5.4121736143860701</v>
      </c>
      <c r="CO3">
        <v>1.46339761277598</v>
      </c>
      <c r="CP3">
        <v>0.23905983279607301</v>
      </c>
      <c r="CQ3">
        <v>1.79977584302108</v>
      </c>
      <c r="CR3">
        <v>0.85776568597101499</v>
      </c>
      <c r="CS3">
        <v>46.129643041028302</v>
      </c>
      <c r="CT3">
        <v>0.98517370223999001</v>
      </c>
      <c r="CU3">
        <v>0.83383852243423495</v>
      </c>
      <c r="CV3">
        <v>0.92098784446716297</v>
      </c>
      <c r="CW3">
        <v>0.72268795967102095</v>
      </c>
      <c r="CX3">
        <v>1.00685894489288</v>
      </c>
      <c r="CY3">
        <v>0.92948609590530396</v>
      </c>
      <c r="CZ3">
        <v>0.935882568359375</v>
      </c>
      <c r="DA3">
        <v>0.95935755968093905</v>
      </c>
      <c r="DB3">
        <v>0.88842916488647505</v>
      </c>
      <c r="DC3">
        <v>0.65938162803649902</v>
      </c>
      <c r="DD3">
        <v>1.02707636356354</v>
      </c>
      <c r="DE3">
        <v>0.687167048454285</v>
      </c>
    </row>
    <row r="4" spans="1:109" x14ac:dyDescent="0.25">
      <c r="A4" t="s">
        <v>5</v>
      </c>
      <c r="C4">
        <v>2011</v>
      </c>
      <c r="D4">
        <v>44169</v>
      </c>
      <c r="E4">
        <v>43.753100000000003</v>
      </c>
      <c r="F4">
        <v>-101.86893000000001</v>
      </c>
      <c r="G4">
        <v>43.743499999999997</v>
      </c>
      <c r="H4">
        <v>-101.94119999999999</v>
      </c>
      <c r="I4">
        <v>5.78</v>
      </c>
      <c r="J4">
        <v>5.54</v>
      </c>
      <c r="K4">
        <v>14.33</v>
      </c>
      <c r="L4">
        <v>12.95</v>
      </c>
      <c r="M4">
        <v>0.41029054848484803</v>
      </c>
      <c r="N4">
        <v>0.40023414924242401</v>
      </c>
      <c r="O4">
        <v>1.00563757575758E-2</v>
      </c>
      <c r="P4">
        <v>0.12727335454545499</v>
      </c>
      <c r="Q4">
        <v>0.126001079545455</v>
      </c>
      <c r="R4">
        <v>1.27228409090909E-3</v>
      </c>
      <c r="S4">
        <v>0.435945545454546</v>
      </c>
      <c r="T4">
        <v>0.424074412878788</v>
      </c>
      <c r="U4">
        <v>1.1871132575757601E-2</v>
      </c>
      <c r="V4">
        <v>4.4547878787878803E-2</v>
      </c>
      <c r="W4">
        <v>0.262131851515152</v>
      </c>
      <c r="X4">
        <v>1.8874394696969701</v>
      </c>
      <c r="Y4">
        <v>8.96046136363636E-3</v>
      </c>
      <c r="Z4">
        <v>2.3963498674202901</v>
      </c>
      <c r="AA4">
        <v>2.0454317339130399</v>
      </c>
      <c r="AB4">
        <v>0.35091814120289899</v>
      </c>
      <c r="AC4">
        <v>0.97300242021739103</v>
      </c>
      <c r="AD4">
        <v>0.97300242021739103</v>
      </c>
      <c r="AE4">
        <v>7.4570570333333294E-2</v>
      </c>
      <c r="AF4">
        <v>1.1259623556521701</v>
      </c>
      <c r="AG4">
        <v>1.03088554794203</v>
      </c>
      <c r="AH4">
        <v>9.5076815710144896E-2</v>
      </c>
      <c r="AI4">
        <v>0.108207669565217</v>
      </c>
      <c r="AJ4">
        <v>0.47479514282608698</v>
      </c>
      <c r="AK4">
        <v>3.2348006989130398</v>
      </c>
      <c r="AL4">
        <v>1.46697876521739E-2</v>
      </c>
      <c r="AM4">
        <v>11</v>
      </c>
      <c r="AN4">
        <v>2.81607899545455</v>
      </c>
      <c r="AO4">
        <v>0.95167086212121199</v>
      </c>
      <c r="AP4">
        <v>1.25982216969697</v>
      </c>
      <c r="AQ4">
        <v>0.44547878787878797</v>
      </c>
      <c r="AR4">
        <v>0.262131851515152</v>
      </c>
      <c r="AS4">
        <v>1.1324636818181799</v>
      </c>
      <c r="AT4">
        <v>5.2463201515151499E-2</v>
      </c>
      <c r="AU4">
        <v>17.920109580302999</v>
      </c>
      <c r="AV4">
        <v>17.866061134898601</v>
      </c>
      <c r="AW4">
        <v>7.7105053879710201</v>
      </c>
      <c r="AX4">
        <v>3.4664480355941998</v>
      </c>
      <c r="AY4">
        <v>1.0820766956521699</v>
      </c>
      <c r="AZ4">
        <v>0.47479514282608698</v>
      </c>
      <c r="BA4">
        <v>1.9408804243478299</v>
      </c>
      <c r="BB4">
        <v>8.4065371652173898E-2</v>
      </c>
      <c r="BC4">
        <v>43.6248323073333</v>
      </c>
      <c r="BD4">
        <v>0.37574209333429398</v>
      </c>
      <c r="BE4">
        <v>0.367307983326846</v>
      </c>
      <c r="BF4">
        <v>8.43411000744799E-3</v>
      </c>
      <c r="BG4">
        <v>0.100630727300397</v>
      </c>
      <c r="BH4">
        <v>9.9835372183371504E-2</v>
      </c>
      <c r="BI4">
        <v>7.95355117025368E-4</v>
      </c>
      <c r="BJ4">
        <v>0.43009459078119</v>
      </c>
      <c r="BK4">
        <v>0.41854000387716001</v>
      </c>
      <c r="BL4">
        <v>1.15545869040307E-2</v>
      </c>
      <c r="BM4">
        <v>3.9221192580714402E-2</v>
      </c>
      <c r="BN4">
        <v>0.26533507806181</v>
      </c>
      <c r="BO4">
        <v>2.01994328211756</v>
      </c>
      <c r="BP4">
        <v>8.96046136363636E-3</v>
      </c>
      <c r="BQ4">
        <v>1.9608902674603499</v>
      </c>
      <c r="BR4">
        <v>1.7259205437540599</v>
      </c>
      <c r="BS4">
        <v>0.234969723706283</v>
      </c>
      <c r="BT4">
        <v>0.72545916493208595</v>
      </c>
      <c r="BU4">
        <v>0.68400524307140897</v>
      </c>
      <c r="BV4">
        <v>4.1453921860676597E-2</v>
      </c>
      <c r="BW4">
        <v>1.0764962186136</v>
      </c>
      <c r="BX4">
        <v>0.98958979988944296</v>
      </c>
      <c r="BY4">
        <v>8.69064187241603E-2</v>
      </c>
      <c r="BZ4">
        <v>8.0430208354700106E-2</v>
      </c>
      <c r="CA4">
        <v>0.48311296440023099</v>
      </c>
      <c r="CB4">
        <v>3.4856014381254701</v>
      </c>
      <c r="CC4">
        <v>1.46697876521739E-2</v>
      </c>
      <c r="CD4">
        <v>2.57548147166482</v>
      </c>
      <c r="CE4">
        <v>0.751479364374666</v>
      </c>
      <c r="CF4">
        <v>1.24239499097063</v>
      </c>
      <c r="CG4">
        <v>0.39221192580714398</v>
      </c>
      <c r="CH4">
        <v>0.26533507806181</v>
      </c>
      <c r="CI4">
        <v>1.21196596927054</v>
      </c>
      <c r="CJ4">
        <v>5.2463201515151499E-2</v>
      </c>
      <c r="CK4">
        <v>17.491332003247301</v>
      </c>
      <c r="CL4">
        <v>14.3868695276603</v>
      </c>
      <c r="CM4">
        <v>5.6827664341577897</v>
      </c>
      <c r="CN4">
        <v>3.3009805939078198</v>
      </c>
      <c r="CO4">
        <v>0.80430208354700095</v>
      </c>
      <c r="CP4">
        <v>0.48311296440023099</v>
      </c>
      <c r="CQ4">
        <v>2.09136086287528</v>
      </c>
      <c r="CR4">
        <v>8.4065371652173898E-2</v>
      </c>
      <c r="CS4">
        <v>37.833457845512399</v>
      </c>
      <c r="CT4">
        <v>1.0122199058532699</v>
      </c>
      <c r="CU4">
        <v>0.790666103363037</v>
      </c>
      <c r="CV4">
        <v>0.98657870292663596</v>
      </c>
      <c r="CW4">
        <v>0.88042783737182595</v>
      </c>
      <c r="CX4">
        <v>1.0702029466628999</v>
      </c>
      <c r="CY4">
        <v>0.91579514741897605</v>
      </c>
      <c r="CZ4">
        <v>1.0175187587737999</v>
      </c>
      <c r="DA4">
        <v>0.74558824300766002</v>
      </c>
      <c r="DB4">
        <v>0.95606768131256104</v>
      </c>
      <c r="DC4">
        <v>0.74329489469528198</v>
      </c>
      <c r="DD4">
        <v>1.07753205299377</v>
      </c>
      <c r="DE4">
        <v>0.81828212738037098</v>
      </c>
    </row>
    <row r="5" spans="1:109" x14ac:dyDescent="0.25">
      <c r="A5" t="s">
        <v>9</v>
      </c>
      <c r="C5">
        <v>2011</v>
      </c>
      <c r="D5">
        <v>7098</v>
      </c>
      <c r="E5">
        <v>35.762909999999998</v>
      </c>
      <c r="F5">
        <v>-106.29646</v>
      </c>
      <c r="G5">
        <v>35.779699999999998</v>
      </c>
      <c r="H5">
        <v>-106.2664</v>
      </c>
      <c r="I5">
        <v>3.99</v>
      </c>
      <c r="J5">
        <v>3.99</v>
      </c>
      <c r="K5">
        <v>9.17</v>
      </c>
      <c r="L5">
        <v>8.9600000000000009</v>
      </c>
      <c r="M5">
        <v>0.38798197728213801</v>
      </c>
      <c r="N5">
        <v>0.37923004319593501</v>
      </c>
      <c r="O5">
        <v>8.7518964238659895E-3</v>
      </c>
      <c r="P5">
        <v>0.109240929418408</v>
      </c>
      <c r="Q5">
        <v>0.10837760606060599</v>
      </c>
      <c r="R5">
        <v>8.63323357801619E-4</v>
      </c>
      <c r="S5">
        <v>0.53623075663467001</v>
      </c>
      <c r="T5">
        <v>0.51986410958027496</v>
      </c>
      <c r="U5">
        <v>1.6366664840956099E-2</v>
      </c>
      <c r="V5">
        <v>6.4410692640692602E-2</v>
      </c>
      <c r="W5">
        <v>0.28486421326933897</v>
      </c>
      <c r="X5">
        <v>1.54147986636552</v>
      </c>
      <c r="Y5">
        <v>6.7411846414455103E-3</v>
      </c>
      <c r="Z5">
        <v>1.43552351198946</v>
      </c>
      <c r="AA5">
        <v>1.2966107318181801</v>
      </c>
      <c r="AB5">
        <v>0.13891277638339899</v>
      </c>
      <c r="AC5">
        <v>0.33508983488142302</v>
      </c>
      <c r="AD5">
        <v>0.33508983488142302</v>
      </c>
      <c r="AE5">
        <v>1.36637933135705E-2</v>
      </c>
      <c r="AF5">
        <v>1.2316665652173899</v>
      </c>
      <c r="AG5">
        <v>1.1366049890975001</v>
      </c>
      <c r="AH5">
        <v>9.5061576910408396E-2</v>
      </c>
      <c r="AI5">
        <v>0.12681964097496701</v>
      </c>
      <c r="AJ5">
        <v>0.63277080727931501</v>
      </c>
      <c r="AK5">
        <v>3.4505811733860301</v>
      </c>
      <c r="AL5">
        <v>1.44711735177866E-2</v>
      </c>
      <c r="AM5">
        <v>9</v>
      </c>
      <c r="AN5">
        <v>1.9078516997741399</v>
      </c>
      <c r="AO5">
        <v>0.60832317709392103</v>
      </c>
      <c r="AP5">
        <v>1.55545611530209</v>
      </c>
      <c r="AQ5">
        <v>0.64410692640692602</v>
      </c>
      <c r="AR5">
        <v>0.28486421326933897</v>
      </c>
      <c r="AS5">
        <v>0.92488791981931096</v>
      </c>
      <c r="AT5">
        <v>2.8478464878599698E-2</v>
      </c>
      <c r="AU5">
        <v>14.953968507923999</v>
      </c>
      <c r="AV5">
        <v>7.2146965857048801</v>
      </c>
      <c r="AW5">
        <v>1.87436123056654</v>
      </c>
      <c r="AX5">
        <v>3.7623698557970999</v>
      </c>
      <c r="AY5">
        <v>1.2681964097496701</v>
      </c>
      <c r="AZ5">
        <v>0.63277080727931501</v>
      </c>
      <c r="BA5">
        <v>2.0703487094861699</v>
      </c>
      <c r="BB5">
        <v>5.9392381521739097E-2</v>
      </c>
      <c r="BC5">
        <v>25.882136115217399</v>
      </c>
      <c r="BD5">
        <v>0.34783384073602602</v>
      </c>
      <c r="BE5">
        <v>0.34079947104195601</v>
      </c>
      <c r="BF5">
        <v>7.03436969407077E-3</v>
      </c>
      <c r="BG5">
        <v>0.120330710659568</v>
      </c>
      <c r="BH5">
        <v>0.119283199328131</v>
      </c>
      <c r="BI5">
        <v>1.04751133143689E-3</v>
      </c>
      <c r="BJ5">
        <v>0.517706950461155</v>
      </c>
      <c r="BK5">
        <v>0.50245150470733502</v>
      </c>
      <c r="BL5">
        <v>1.52554457538201E-2</v>
      </c>
      <c r="BM5">
        <v>3.9681958185181498E-2</v>
      </c>
      <c r="BN5">
        <v>0.37857119267331202</v>
      </c>
      <c r="BO5">
        <v>2.11605497737713</v>
      </c>
      <c r="BP5">
        <v>6.7411846414455103E-3</v>
      </c>
      <c r="BQ5">
        <v>1.2575741089719501</v>
      </c>
      <c r="BR5">
        <v>1.15096634880524</v>
      </c>
      <c r="BS5">
        <v>0.10660776016670701</v>
      </c>
      <c r="BT5">
        <v>0.34957890323799901</v>
      </c>
      <c r="BU5">
        <v>0.33470793059966097</v>
      </c>
      <c r="BV5">
        <v>1.4870972638337501E-2</v>
      </c>
      <c r="BW5">
        <v>1.21368558075894</v>
      </c>
      <c r="BX5">
        <v>1.12137926305076</v>
      </c>
      <c r="BY5">
        <v>9.2306317708178001E-2</v>
      </c>
      <c r="BZ5">
        <v>7.9413668055481806E-2</v>
      </c>
      <c r="CA5">
        <v>0.81757227840134306</v>
      </c>
      <c r="CB5">
        <v>4.6500084787754501</v>
      </c>
      <c r="CC5">
        <v>1.44711735177866E-2</v>
      </c>
      <c r="CD5">
        <v>1.7074036558071199</v>
      </c>
      <c r="CE5">
        <v>0.67046718321750398</v>
      </c>
      <c r="CF5">
        <v>1.49992243227884</v>
      </c>
      <c r="CG5">
        <v>0.39681958185181498</v>
      </c>
      <c r="CH5">
        <v>0.37857119267331202</v>
      </c>
      <c r="CI5">
        <v>1.2696329864262801</v>
      </c>
      <c r="CJ5">
        <v>2.8478464878599698E-2</v>
      </c>
      <c r="CK5">
        <v>14.9512955086195</v>
      </c>
      <c r="CL5">
        <v>6.2652435798521298</v>
      </c>
      <c r="CM5">
        <v>1.9578520032644799</v>
      </c>
      <c r="CN5">
        <v>3.70293047456201</v>
      </c>
      <c r="CO5">
        <v>0.79413668055481801</v>
      </c>
      <c r="CP5">
        <v>0.81757227840134306</v>
      </c>
      <c r="CQ5">
        <v>2.79000508726527</v>
      </c>
      <c r="CR5">
        <v>5.9392381521739097E-2</v>
      </c>
      <c r="CS5">
        <v>25.387132523811299</v>
      </c>
      <c r="CT5">
        <v>1.3289531469345099</v>
      </c>
      <c r="CU5">
        <v>1.1015167236328101</v>
      </c>
      <c r="CV5">
        <v>0.96545553207397505</v>
      </c>
      <c r="CW5">
        <v>0.61607718467712402</v>
      </c>
      <c r="CX5">
        <v>1.37274253368378</v>
      </c>
      <c r="CY5">
        <v>0.89652061462402299</v>
      </c>
      <c r="CZ5">
        <v>1.2920511960983301</v>
      </c>
      <c r="DA5">
        <v>1.0432393550872801</v>
      </c>
      <c r="DB5">
        <v>0.98540109395980802</v>
      </c>
      <c r="DC5">
        <v>0.62619376182556197</v>
      </c>
      <c r="DD5">
        <v>1.3476015329361</v>
      </c>
      <c r="DE5">
        <v>0.87603867053985596</v>
      </c>
    </row>
    <row r="6" spans="1:109" x14ac:dyDescent="0.25">
      <c r="A6" t="s">
        <v>13</v>
      </c>
      <c r="C6">
        <v>2011</v>
      </c>
      <c r="D6">
        <v>26036</v>
      </c>
      <c r="E6">
        <v>29.277940000000001</v>
      </c>
      <c r="F6">
        <v>-103.20031</v>
      </c>
      <c r="G6">
        <v>29.302700000000002</v>
      </c>
      <c r="H6">
        <v>-103.178</v>
      </c>
      <c r="I6">
        <v>5.65</v>
      </c>
      <c r="J6">
        <v>5.6</v>
      </c>
      <c r="K6">
        <v>14.37</v>
      </c>
      <c r="L6">
        <v>13.94</v>
      </c>
      <c r="M6">
        <v>0.719409599393939</v>
      </c>
      <c r="N6">
        <v>0.68736707424242405</v>
      </c>
      <c r="O6">
        <v>3.2042433787878799E-2</v>
      </c>
      <c r="P6">
        <v>9.2478243181818201E-2</v>
      </c>
      <c r="Q6">
        <v>9.1924460606060604E-2</v>
      </c>
      <c r="R6">
        <v>5.5378257575757601E-4</v>
      </c>
      <c r="S6">
        <v>0.442006690909091</v>
      </c>
      <c r="T6">
        <v>0.42885320363636398</v>
      </c>
      <c r="U6">
        <v>1.3153487272727299E-2</v>
      </c>
      <c r="V6">
        <v>4.9720454545454602E-2</v>
      </c>
      <c r="W6">
        <v>0.50628803272727296</v>
      </c>
      <c r="X6">
        <v>3.3718921666666701</v>
      </c>
      <c r="Y6">
        <v>1.17526581818182E-2</v>
      </c>
      <c r="Z6">
        <v>4.2970735286137796</v>
      </c>
      <c r="AA6">
        <v>3.2660297054536001</v>
      </c>
      <c r="AB6">
        <v>1.0310438340956101</v>
      </c>
      <c r="AC6">
        <v>0.300961910728402</v>
      </c>
      <c r="AD6">
        <v>0.300961910728402</v>
      </c>
      <c r="AE6">
        <v>7.5941272962544697E-3</v>
      </c>
      <c r="AF6">
        <v>1.5270657687747</v>
      </c>
      <c r="AG6">
        <v>1.37814646641257</v>
      </c>
      <c r="AH6">
        <v>0.14891931224825899</v>
      </c>
      <c r="AI6">
        <v>0.15888822651985701</v>
      </c>
      <c r="AJ6">
        <v>0.89726439525691704</v>
      </c>
      <c r="AK6">
        <v>6.2800464096367401</v>
      </c>
      <c r="AL6">
        <v>2.72962761716544E-2</v>
      </c>
      <c r="AM6">
        <v>10</v>
      </c>
      <c r="AN6">
        <v>3.0460092204545499</v>
      </c>
      <c r="AO6">
        <v>0.414789627272727</v>
      </c>
      <c r="AP6">
        <v>1.2810251495454501</v>
      </c>
      <c r="AQ6">
        <v>0.49720454545454601</v>
      </c>
      <c r="AR6">
        <v>0.50628803272727296</v>
      </c>
      <c r="AS6">
        <v>2.0231352999999999</v>
      </c>
      <c r="AT6">
        <v>3.9667929696969702E-2</v>
      </c>
      <c r="AU6">
        <v>17.8081199130303</v>
      </c>
      <c r="AV6">
        <v>20.9424425923537</v>
      </c>
      <c r="AW6">
        <v>1.3268232274468299</v>
      </c>
      <c r="AX6">
        <v>4.7672177096508603</v>
      </c>
      <c r="AY6">
        <v>1.5888822651985699</v>
      </c>
      <c r="AZ6">
        <v>0.89726439525691704</v>
      </c>
      <c r="BA6">
        <v>3.7680278514963299</v>
      </c>
      <c r="BB6">
        <v>9.0754876538678697E-2</v>
      </c>
      <c r="BC6">
        <v>43.381412847506098</v>
      </c>
      <c r="BD6">
        <v>0.63895030826527999</v>
      </c>
      <c r="BE6">
        <v>0.61367434675735699</v>
      </c>
      <c r="BF6">
        <v>2.5275961507923099E-2</v>
      </c>
      <c r="BG6">
        <v>0.100394106902506</v>
      </c>
      <c r="BH6">
        <v>9.9741476112593305E-2</v>
      </c>
      <c r="BI6">
        <v>6.5263078991288604E-4</v>
      </c>
      <c r="BJ6">
        <v>0.44020783614983999</v>
      </c>
      <c r="BK6">
        <v>0.42716121190662798</v>
      </c>
      <c r="BL6">
        <v>1.30466242432119E-2</v>
      </c>
      <c r="BM6">
        <v>4.40111754066565E-2</v>
      </c>
      <c r="BN6">
        <v>0.55020406880353301</v>
      </c>
      <c r="BO6">
        <v>3.7971285804527799</v>
      </c>
      <c r="BP6">
        <v>1.17526581818182E-2</v>
      </c>
      <c r="BQ6">
        <v>3.8958989708481502</v>
      </c>
      <c r="BR6">
        <v>3.0483848689082702</v>
      </c>
      <c r="BS6">
        <v>0.84751410193988197</v>
      </c>
      <c r="BT6">
        <v>0.30889176122095802</v>
      </c>
      <c r="BU6">
        <v>0.30089220458774801</v>
      </c>
      <c r="BV6">
        <v>7.9995566332096302E-3</v>
      </c>
      <c r="BW6">
        <v>1.53519551213233</v>
      </c>
      <c r="BX6">
        <v>1.38468639464312</v>
      </c>
      <c r="BY6">
        <v>0.15050911748921</v>
      </c>
      <c r="BZ6">
        <v>0.147268662384611</v>
      </c>
      <c r="CA6">
        <v>0.97101700663386403</v>
      </c>
      <c r="CB6">
        <v>6.8442326458988703</v>
      </c>
      <c r="CC6">
        <v>2.72962761716544E-2</v>
      </c>
      <c r="CD6">
        <v>2.6942807269058702</v>
      </c>
      <c r="CE6">
        <v>0.45047865676559301</v>
      </c>
      <c r="CF6">
        <v>1.27563580122215</v>
      </c>
      <c r="CG6">
        <v>0.440111754066565</v>
      </c>
      <c r="CH6">
        <v>0.55020406880353301</v>
      </c>
      <c r="CI6">
        <v>2.2782771482716702</v>
      </c>
      <c r="CJ6">
        <v>3.9667929696969702E-2</v>
      </c>
      <c r="CK6">
        <v>17.728656089469901</v>
      </c>
      <c r="CL6">
        <v>18.680663121585599</v>
      </c>
      <c r="CM6">
        <v>1.36251779604487</v>
      </c>
      <c r="CN6">
        <v>4.7952275216849101</v>
      </c>
      <c r="CO6">
        <v>1.47268662384611</v>
      </c>
      <c r="CP6">
        <v>0.97101700663386403</v>
      </c>
      <c r="CQ6">
        <v>4.10653958753932</v>
      </c>
      <c r="CR6">
        <v>9.0754876538678697E-2</v>
      </c>
      <c r="CS6">
        <v>41.479406518991198</v>
      </c>
      <c r="CT6">
        <v>1.08674120903015</v>
      </c>
      <c r="CU6">
        <v>1.0855970382690401</v>
      </c>
      <c r="CV6">
        <v>0.99593025445938099</v>
      </c>
      <c r="CW6">
        <v>0.88517242670059204</v>
      </c>
      <c r="CX6">
        <v>1.1261121034622199</v>
      </c>
      <c r="CY6">
        <v>0.88815927505493197</v>
      </c>
      <c r="CZ6">
        <v>1.08219718933105</v>
      </c>
      <c r="DA6">
        <v>1.0263483524322501</v>
      </c>
      <c r="DB6">
        <v>1.0053237676620499</v>
      </c>
      <c r="DC6">
        <v>0.92686957120895397</v>
      </c>
      <c r="DD6">
        <v>1.08983790874481</v>
      </c>
      <c r="DE6">
        <v>0.90664005279541005</v>
      </c>
    </row>
    <row r="7" spans="1:109" x14ac:dyDescent="0.25">
      <c r="A7" t="s">
        <v>18</v>
      </c>
      <c r="C7">
        <v>2011</v>
      </c>
      <c r="D7">
        <v>2081</v>
      </c>
      <c r="E7">
        <v>33.876519999999999</v>
      </c>
      <c r="F7">
        <v>-106.718</v>
      </c>
      <c r="G7">
        <v>33.869500000000002</v>
      </c>
      <c r="H7">
        <v>-106.852</v>
      </c>
      <c r="I7">
        <v>5.72</v>
      </c>
      <c r="J7">
        <v>5.71</v>
      </c>
      <c r="K7">
        <v>11.19</v>
      </c>
      <c r="L7">
        <v>10.96</v>
      </c>
      <c r="M7">
        <v>0.51464291102756898</v>
      </c>
      <c r="N7">
        <v>0.499114706744133</v>
      </c>
      <c r="O7">
        <v>1.5528144133059901E-2</v>
      </c>
      <c r="P7">
        <v>0.116351084142174</v>
      </c>
      <c r="Q7">
        <v>0.115366141285031</v>
      </c>
      <c r="R7">
        <v>9.8493333333333306E-4</v>
      </c>
      <c r="S7">
        <v>0.551806765550239</v>
      </c>
      <c r="T7">
        <v>0.533440485235817</v>
      </c>
      <c r="U7">
        <v>1.8366289405331498E-2</v>
      </c>
      <c r="V7">
        <v>7.49765573023468E-2</v>
      </c>
      <c r="W7">
        <v>0.50803825739348396</v>
      </c>
      <c r="X7">
        <v>3.27311083845979</v>
      </c>
      <c r="Y7">
        <v>2.4114215105946701E-2</v>
      </c>
      <c r="Z7">
        <v>1.4671115920064</v>
      </c>
      <c r="AA7">
        <v>1.33078498487295</v>
      </c>
      <c r="AB7">
        <v>0.13632660768492399</v>
      </c>
      <c r="AC7">
        <v>0.50791095460192004</v>
      </c>
      <c r="AD7">
        <v>0.50791095460192004</v>
      </c>
      <c r="AE7">
        <v>3.0206246305288901E-2</v>
      </c>
      <c r="AF7">
        <v>1.4604330555618299</v>
      </c>
      <c r="AG7">
        <v>1.34166915223602</v>
      </c>
      <c r="AH7">
        <v>0.118763912930548</v>
      </c>
      <c r="AI7">
        <v>0.201164066629023</v>
      </c>
      <c r="AJ7">
        <v>0.91124719739506899</v>
      </c>
      <c r="AK7">
        <v>5.7121584971071</v>
      </c>
      <c r="AL7">
        <v>4.3684635177865597E-2</v>
      </c>
      <c r="AM7">
        <v>10</v>
      </c>
      <c r="AN7">
        <v>2.33167704916838</v>
      </c>
      <c r="AO7">
        <v>0.589251426930964</v>
      </c>
      <c r="AP7">
        <v>1.6056676923672799</v>
      </c>
      <c r="AQ7">
        <v>0.74976557302346802</v>
      </c>
      <c r="AR7">
        <v>0.50803825739348396</v>
      </c>
      <c r="AS7">
        <v>1.96386650307587</v>
      </c>
      <c r="AT7">
        <v>9.1033510252905001E-2</v>
      </c>
      <c r="AU7">
        <v>17.839299945272298</v>
      </c>
      <c r="AV7">
        <v>7.0170003099171803</v>
      </c>
      <c r="AW7">
        <v>3.01022282850932</v>
      </c>
      <c r="AX7">
        <v>4.4811334474703601</v>
      </c>
      <c r="AY7">
        <v>2.01164066629023</v>
      </c>
      <c r="AZ7">
        <v>0.91124719739506899</v>
      </c>
      <c r="BA7">
        <v>3.4272950922642602</v>
      </c>
      <c r="BB7">
        <v>0.17129603452098599</v>
      </c>
      <c r="BC7">
        <v>31.029835430873302</v>
      </c>
      <c r="BD7">
        <v>0.44132130492293298</v>
      </c>
      <c r="BE7">
        <v>0.429902583685078</v>
      </c>
      <c r="BF7">
        <v>1.1418721237854999E-2</v>
      </c>
      <c r="BG7">
        <v>0.11474934071545</v>
      </c>
      <c r="BH7">
        <v>0.113791337747237</v>
      </c>
      <c r="BI7">
        <v>9.5800296821241097E-4</v>
      </c>
      <c r="BJ7">
        <v>0.53603266923149595</v>
      </c>
      <c r="BK7">
        <v>0.51870143514987699</v>
      </c>
      <c r="BL7">
        <v>1.7331234081619101E-2</v>
      </c>
      <c r="BM7">
        <v>4.8390427779426197E-2</v>
      </c>
      <c r="BN7">
        <v>0.615557051847472</v>
      </c>
      <c r="BO7">
        <v>4.1730589963564597</v>
      </c>
      <c r="BP7">
        <v>2.4114215105946701E-2</v>
      </c>
      <c r="BQ7">
        <v>1.2856106165091501</v>
      </c>
      <c r="BR7">
        <v>1.18092833664097</v>
      </c>
      <c r="BS7">
        <v>0.104682279868181</v>
      </c>
      <c r="BT7">
        <v>0.48276942870940798</v>
      </c>
      <c r="BU7">
        <v>0.45547958495232899</v>
      </c>
      <c r="BV7">
        <v>2.7289843757079001E-2</v>
      </c>
      <c r="BW7">
        <v>1.4381240679237399</v>
      </c>
      <c r="BX7">
        <v>1.3229608350653801</v>
      </c>
      <c r="BY7">
        <v>0.115163232858362</v>
      </c>
      <c r="BZ7">
        <v>0.13666364210002499</v>
      </c>
      <c r="CA7">
        <v>1.10314338167565</v>
      </c>
      <c r="CB7">
        <v>7.1965501870170003</v>
      </c>
      <c r="CC7">
        <v>4.3684635177865597E-2</v>
      </c>
      <c r="CD7">
        <v>1.99265893330777</v>
      </c>
      <c r="CE7">
        <v>0.58108849743063096</v>
      </c>
      <c r="CF7">
        <v>1.5580845463175299</v>
      </c>
      <c r="CG7">
        <v>0.48390427779426198</v>
      </c>
      <c r="CH7">
        <v>0.615557051847472</v>
      </c>
      <c r="CI7">
        <v>2.5038353978138801</v>
      </c>
      <c r="CJ7">
        <v>9.1033510252905001E-2</v>
      </c>
      <c r="CK7">
        <v>17.826162191509201</v>
      </c>
      <c r="CL7">
        <v>6.0959552544181701</v>
      </c>
      <c r="CM7">
        <v>2.8553810081428699</v>
      </c>
      <c r="CN7">
        <v>4.4067860586190699</v>
      </c>
      <c r="CO7">
        <v>1.36663642100025</v>
      </c>
      <c r="CP7">
        <v>1.10314338167565</v>
      </c>
      <c r="CQ7">
        <v>4.3179301122101998</v>
      </c>
      <c r="CR7">
        <v>0.17129603452098599</v>
      </c>
      <c r="CS7">
        <v>30.317128272378799</v>
      </c>
      <c r="CT7">
        <v>1.2116352319717401</v>
      </c>
      <c r="CU7">
        <v>0.98623353242874101</v>
      </c>
      <c r="CV7">
        <v>0.97141373157501198</v>
      </c>
      <c r="CW7">
        <v>0.64540743827819802</v>
      </c>
      <c r="CX7">
        <v>1.27495193481445</v>
      </c>
      <c r="CY7">
        <v>0.85752916336059604</v>
      </c>
      <c r="CZ7">
        <v>1.2105863094329801</v>
      </c>
      <c r="DA7">
        <v>0.95050013065338101</v>
      </c>
      <c r="DB7">
        <v>0.98472440242767301</v>
      </c>
      <c r="DC7">
        <v>0.67936408519744895</v>
      </c>
      <c r="DD7">
        <v>1.25986528396606</v>
      </c>
      <c r="DE7">
        <v>0.87628686428070102</v>
      </c>
    </row>
    <row r="8" spans="1:109" x14ac:dyDescent="0.25">
      <c r="A8" t="s">
        <v>21</v>
      </c>
      <c r="C8">
        <v>2011</v>
      </c>
      <c r="D8">
        <v>111208</v>
      </c>
      <c r="E8">
        <v>47.935139999999997</v>
      </c>
      <c r="F8">
        <v>-91.477459999999994</v>
      </c>
      <c r="G8">
        <v>47.946599999999997</v>
      </c>
      <c r="H8">
        <v>-91.495500000000007</v>
      </c>
      <c r="I8">
        <v>4.8600000000000003</v>
      </c>
      <c r="J8">
        <v>4.76</v>
      </c>
      <c r="K8">
        <v>16.43</v>
      </c>
      <c r="L8">
        <v>13.99</v>
      </c>
      <c r="M8">
        <v>0.40389014564276299</v>
      </c>
      <c r="N8">
        <v>0.39321427807265202</v>
      </c>
      <c r="O8">
        <v>1.0675886975343499E-2</v>
      </c>
      <c r="P8">
        <v>4.8295628458497997E-2</v>
      </c>
      <c r="Q8">
        <v>4.8064888161114198E-2</v>
      </c>
      <c r="R8">
        <v>2.30740297383776E-4</v>
      </c>
      <c r="S8">
        <v>0.40766303105590102</v>
      </c>
      <c r="T8">
        <v>0.39504916691135</v>
      </c>
      <c r="U8">
        <v>1.2613846357989801E-2</v>
      </c>
      <c r="V8">
        <v>2.85235930735931E-2</v>
      </c>
      <c r="W8">
        <v>6.9386224637681196E-2</v>
      </c>
      <c r="X8">
        <v>0.85328944664031603</v>
      </c>
      <c r="Y8">
        <v>3.0756061321287401E-2</v>
      </c>
      <c r="Z8">
        <v>2.49640820102108</v>
      </c>
      <c r="AA8">
        <v>2.0928092146903801</v>
      </c>
      <c r="AB8">
        <v>0.40359897763504599</v>
      </c>
      <c r="AC8">
        <v>1.9240816159090901</v>
      </c>
      <c r="AD8">
        <v>1.9240816159090901</v>
      </c>
      <c r="AE8">
        <v>0.35758991027668002</v>
      </c>
      <c r="AF8">
        <v>1.58069703557312</v>
      </c>
      <c r="AG8">
        <v>1.41924402628458</v>
      </c>
      <c r="AH8">
        <v>0.16145300928853801</v>
      </c>
      <c r="AI8">
        <v>0.17382720355731199</v>
      </c>
      <c r="AJ8">
        <v>0.30592135497364997</v>
      </c>
      <c r="AK8">
        <v>2.5929247187088298</v>
      </c>
      <c r="AL8">
        <v>1.9568930928853801E-2</v>
      </c>
      <c r="AM8">
        <v>11</v>
      </c>
      <c r="AN8">
        <v>2.7864343031055898</v>
      </c>
      <c r="AO8">
        <v>0.35705248108413301</v>
      </c>
      <c r="AP8">
        <v>1.18308215418784</v>
      </c>
      <c r="AQ8">
        <v>0.28523593073593101</v>
      </c>
      <c r="AR8">
        <v>6.9386224637681196E-2</v>
      </c>
      <c r="AS8">
        <v>0.51197366798418997</v>
      </c>
      <c r="AT8">
        <v>0.18750459299830599</v>
      </c>
      <c r="AU8">
        <v>16.380669391172599</v>
      </c>
      <c r="AV8">
        <v>19.824883574407099</v>
      </c>
      <c r="AW8">
        <v>16.669071092984201</v>
      </c>
      <c r="AX8">
        <v>4.9587467041831399</v>
      </c>
      <c r="AY8">
        <v>1.73827203557312</v>
      </c>
      <c r="AZ8">
        <v>0.30592135497364997</v>
      </c>
      <c r="BA8">
        <v>1.5557548312253</v>
      </c>
      <c r="BB8">
        <v>0.122973009848485</v>
      </c>
      <c r="BC8">
        <v>56.1756226561265</v>
      </c>
      <c r="BD8">
        <v>0.39538935094722799</v>
      </c>
      <c r="BE8">
        <v>0.38515810615389801</v>
      </c>
      <c r="BF8">
        <v>1.0231244793329999E-2</v>
      </c>
      <c r="BG8">
        <v>4.38966663907936E-2</v>
      </c>
      <c r="BH8">
        <v>4.3706008969058602E-2</v>
      </c>
      <c r="BI8">
        <v>1.9065742173495501E-4</v>
      </c>
      <c r="BJ8">
        <v>0.392859953270843</v>
      </c>
      <c r="BK8">
        <v>0.38114554356664399</v>
      </c>
      <c r="BL8">
        <v>1.17144097041985E-2</v>
      </c>
      <c r="BM8">
        <v>2.6086010808023499E-2</v>
      </c>
      <c r="BN8">
        <v>6.4003478793304494E-2</v>
      </c>
      <c r="BO8">
        <v>0.85222036913851995</v>
      </c>
      <c r="BP8">
        <v>3.0756061321287401E-2</v>
      </c>
      <c r="BQ8">
        <v>1.71448063455373</v>
      </c>
      <c r="BR8">
        <v>1.5241169967227599</v>
      </c>
      <c r="BS8">
        <v>0.19036363783096699</v>
      </c>
      <c r="BT8">
        <v>1.35796599335216</v>
      </c>
      <c r="BU8">
        <v>1.1798446356148899</v>
      </c>
      <c r="BV8">
        <v>0.178121357737276</v>
      </c>
      <c r="BW8">
        <v>1.4441884516630701</v>
      </c>
      <c r="BX8">
        <v>1.3094173766596799</v>
      </c>
      <c r="BY8">
        <v>0.134771075003396</v>
      </c>
      <c r="BZ8">
        <v>0.123589923535045</v>
      </c>
      <c r="CA8">
        <v>0.27305624778479098</v>
      </c>
      <c r="CB8">
        <v>2.7043496530394</v>
      </c>
      <c r="CC8">
        <v>1.9568930928853801E-2</v>
      </c>
      <c r="CD8">
        <v>2.7267937953359902</v>
      </c>
      <c r="CE8">
        <v>0.32444163197601</v>
      </c>
      <c r="CF8">
        <v>1.13866542118221</v>
      </c>
      <c r="CG8">
        <v>0.26086010808023502</v>
      </c>
      <c r="CH8">
        <v>6.4003478793304494E-2</v>
      </c>
      <c r="CI8">
        <v>0.51133222148311197</v>
      </c>
      <c r="CJ8">
        <v>0.18750459299830599</v>
      </c>
      <c r="CK8">
        <v>16.213601288976601</v>
      </c>
      <c r="CL8">
        <v>13.203239147566901</v>
      </c>
      <c r="CM8">
        <v>11.397743495725299</v>
      </c>
      <c r="CN8">
        <v>4.4884722121678102</v>
      </c>
      <c r="CO8">
        <v>1.2358992353504501</v>
      </c>
      <c r="CP8">
        <v>0.27305624778479098</v>
      </c>
      <c r="CQ8">
        <v>1.62260979182364</v>
      </c>
      <c r="CR8">
        <v>0.122973009848485</v>
      </c>
      <c r="CS8">
        <v>43.343993170359802</v>
      </c>
      <c r="CT8">
        <v>0.92242342233657804</v>
      </c>
      <c r="CU8">
        <v>0.90891593694686901</v>
      </c>
      <c r="CV8">
        <v>0.96368795633315996</v>
      </c>
      <c r="CW8">
        <v>0.91454154253006004</v>
      </c>
      <c r="CX8">
        <v>0.99874711036682096</v>
      </c>
      <c r="CY8">
        <v>0.97895270586013805</v>
      </c>
      <c r="CZ8">
        <v>0.89257007837295499</v>
      </c>
      <c r="DA8">
        <v>0.70577359199523904</v>
      </c>
      <c r="DB8">
        <v>0.91364026069641102</v>
      </c>
      <c r="DC8">
        <v>0.710992991924286</v>
      </c>
      <c r="DD8">
        <v>1.0429726839065601</v>
      </c>
      <c r="DE8">
        <v>0.68677896261215199</v>
      </c>
    </row>
    <row r="9" spans="1:109" x14ac:dyDescent="0.25">
      <c r="A9" t="s">
        <v>463</v>
      </c>
      <c r="C9">
        <v>2011</v>
      </c>
      <c r="D9">
        <v>135044</v>
      </c>
      <c r="E9">
        <v>30.069240000000001</v>
      </c>
      <c r="F9">
        <v>-89.743039999999993</v>
      </c>
      <c r="G9">
        <v>30.108619999999998</v>
      </c>
      <c r="H9">
        <v>-89.761690000000002</v>
      </c>
      <c r="I9">
        <v>13.81</v>
      </c>
      <c r="J9">
        <v>12.13</v>
      </c>
      <c r="K9">
        <v>22.49</v>
      </c>
      <c r="L9">
        <v>18.39</v>
      </c>
      <c r="M9">
        <v>1.6544162278679699</v>
      </c>
      <c r="N9">
        <v>1.49990919594156</v>
      </c>
      <c r="O9">
        <v>0.15450707797619001</v>
      </c>
      <c r="P9">
        <v>0.29052632987013</v>
      </c>
      <c r="Q9">
        <v>0.28470148912337701</v>
      </c>
      <c r="R9">
        <v>5.8248407467532499E-3</v>
      </c>
      <c r="S9">
        <v>1.33970670779221</v>
      </c>
      <c r="T9">
        <v>1.2232658483766199</v>
      </c>
      <c r="U9">
        <v>0.11644085995671</v>
      </c>
      <c r="V9">
        <v>0.18431507034632</v>
      </c>
      <c r="W9">
        <v>0.42853683852813901</v>
      </c>
      <c r="X9">
        <v>4.4241080844155798</v>
      </c>
      <c r="Y9">
        <v>0.25420733620129898</v>
      </c>
      <c r="Z9">
        <v>5.8535227659749696</v>
      </c>
      <c r="AA9">
        <v>3.9810578873282498</v>
      </c>
      <c r="AB9">
        <v>1.8724648884810799</v>
      </c>
      <c r="AC9">
        <v>0.74524878119706395</v>
      </c>
      <c r="AD9">
        <v>0.74524878119706395</v>
      </c>
      <c r="AE9">
        <v>0.11708485149632999</v>
      </c>
      <c r="AF9">
        <v>2.2967611109542601</v>
      </c>
      <c r="AG9">
        <v>1.9817186581027699</v>
      </c>
      <c r="AH9">
        <v>0.31504246372106198</v>
      </c>
      <c r="AI9">
        <v>0.38569918125352898</v>
      </c>
      <c r="AJ9">
        <v>0.82383168544136998</v>
      </c>
      <c r="AK9">
        <v>4.7622658104648998</v>
      </c>
      <c r="AL9">
        <v>0.118033790937324</v>
      </c>
      <c r="AM9">
        <v>11</v>
      </c>
      <c r="AN9">
        <v>15.8228375619048</v>
      </c>
      <c r="AO9">
        <v>2.9196169902056299</v>
      </c>
      <c r="AP9">
        <v>4.1354336843614696</v>
      </c>
      <c r="AQ9">
        <v>1.8431507034632</v>
      </c>
      <c r="AR9">
        <v>0.42853683852813901</v>
      </c>
      <c r="AS9">
        <v>2.65446485064935</v>
      </c>
      <c r="AT9">
        <v>1.8239903099567101</v>
      </c>
      <c r="AU9">
        <v>40.628030900486998</v>
      </c>
      <c r="AV9">
        <v>63.781207551171697</v>
      </c>
      <c r="AW9">
        <v>8.0301308305336008</v>
      </c>
      <c r="AX9">
        <v>7.4705711569028797</v>
      </c>
      <c r="AY9">
        <v>3.85699181253529</v>
      </c>
      <c r="AZ9">
        <v>0.82383168544136998</v>
      </c>
      <c r="BA9">
        <v>2.8573594767551298</v>
      </c>
      <c r="BB9">
        <v>0.83842234003858496</v>
      </c>
      <c r="BC9">
        <v>98.658514791737204</v>
      </c>
      <c r="BD9">
        <v>1.08842530877246</v>
      </c>
      <c r="BE9">
        <v>1.0215515074184001</v>
      </c>
      <c r="BF9">
        <v>6.6873801354055407E-2</v>
      </c>
      <c r="BG9">
        <v>0.280889506652378</v>
      </c>
      <c r="BH9">
        <v>0.27544473925628898</v>
      </c>
      <c r="BI9">
        <v>5.4447673960882799E-3</v>
      </c>
      <c r="BJ9">
        <v>1.23691299114813</v>
      </c>
      <c r="BK9">
        <v>1.13765526625373</v>
      </c>
      <c r="BL9">
        <v>9.9257724894397006E-2</v>
      </c>
      <c r="BM9">
        <v>0.113212885116957</v>
      </c>
      <c r="BN9">
        <v>0.41745305738456201</v>
      </c>
      <c r="BO9">
        <v>4.9880977351629996</v>
      </c>
      <c r="BP9">
        <v>0.25420733620129898</v>
      </c>
      <c r="BQ9">
        <v>3.2863169870252902</v>
      </c>
      <c r="BR9">
        <v>2.69611866841502</v>
      </c>
      <c r="BS9">
        <v>0.59019831861027106</v>
      </c>
      <c r="BT9">
        <v>0.59443203917064802</v>
      </c>
      <c r="BU9">
        <v>0.51994126622613601</v>
      </c>
      <c r="BV9">
        <v>7.4490772944512298E-2</v>
      </c>
      <c r="BW9">
        <v>2.1729254312852602</v>
      </c>
      <c r="BX9">
        <v>1.89093973295442</v>
      </c>
      <c r="BY9">
        <v>0.28198569833083897</v>
      </c>
      <c r="BZ9">
        <v>0.25538828576829498</v>
      </c>
      <c r="CA9">
        <v>0.77747978060373901</v>
      </c>
      <c r="CB9">
        <v>5.1671488513259396</v>
      </c>
      <c r="CC9">
        <v>0.118033790937324</v>
      </c>
      <c r="CD9">
        <v>10.2354788184421</v>
      </c>
      <c r="CE9">
        <v>2.8218281051263698</v>
      </c>
      <c r="CF9">
        <v>3.79090686736627</v>
      </c>
      <c r="CG9">
        <v>1.13212885116957</v>
      </c>
      <c r="CH9">
        <v>0.41745305738456201</v>
      </c>
      <c r="CI9">
        <v>2.9928586410978002</v>
      </c>
      <c r="CJ9">
        <v>1.8239903099567101</v>
      </c>
      <c r="CK9">
        <v>34.214644642776904</v>
      </c>
      <c r="CL9">
        <v>33.468935898586601</v>
      </c>
      <c r="CM9">
        <v>6.3096165573318999</v>
      </c>
      <c r="CN9">
        <v>7.0147440120904996</v>
      </c>
      <c r="CO9">
        <v>2.5538828576829502</v>
      </c>
      <c r="CP9">
        <v>0.77747978060373901</v>
      </c>
      <c r="CQ9">
        <v>3.10028931079556</v>
      </c>
      <c r="CR9">
        <v>0.83842234003858496</v>
      </c>
      <c r="CS9">
        <v>65.063370750573199</v>
      </c>
      <c r="CT9">
        <v>0.97413575649261497</v>
      </c>
      <c r="CU9">
        <v>0.96682977676391602</v>
      </c>
      <c r="CV9">
        <v>0.92327147722244296</v>
      </c>
      <c r="CW9">
        <v>0.614235639572144</v>
      </c>
      <c r="CX9">
        <v>1.12748098373413</v>
      </c>
      <c r="CY9">
        <v>0.65789085626602195</v>
      </c>
      <c r="CZ9">
        <v>0.94373619556427002</v>
      </c>
      <c r="DA9">
        <v>0.79762899875640902</v>
      </c>
      <c r="DB9">
        <v>0.94608247280120805</v>
      </c>
      <c r="DC9">
        <v>0.66214370727539096</v>
      </c>
      <c r="DD9">
        <v>1.0850189924240099</v>
      </c>
      <c r="DE9">
        <v>0.56142550706863403</v>
      </c>
    </row>
    <row r="10" spans="1:109" x14ac:dyDescent="0.25">
      <c r="A10" t="s">
        <v>25</v>
      </c>
      <c r="C10">
        <v>2011</v>
      </c>
      <c r="D10">
        <v>235148</v>
      </c>
      <c r="E10">
        <v>39.433199999999999</v>
      </c>
      <c r="F10">
        <v>-74.499260000000007</v>
      </c>
      <c r="G10">
        <v>39.465000000000003</v>
      </c>
      <c r="H10">
        <v>-74.449200000000005</v>
      </c>
      <c r="I10">
        <v>12.25</v>
      </c>
      <c r="J10">
        <v>11.07</v>
      </c>
      <c r="K10">
        <v>22.26</v>
      </c>
      <c r="L10">
        <v>18.399999999999999</v>
      </c>
      <c r="M10">
        <v>1.18894479545455</v>
      </c>
      <c r="N10">
        <v>1.10887992882082</v>
      </c>
      <c r="O10">
        <v>8.0064848484848503E-2</v>
      </c>
      <c r="P10">
        <v>0.360377068379447</v>
      </c>
      <c r="Q10">
        <v>0.35095646699604699</v>
      </c>
      <c r="R10">
        <v>9.4206093214756308E-3</v>
      </c>
      <c r="S10">
        <v>1.18581873913043</v>
      </c>
      <c r="T10">
        <v>1.0993153094202901</v>
      </c>
      <c r="U10">
        <v>8.6503438010540196E-2</v>
      </c>
      <c r="V10">
        <v>0.16285297430830001</v>
      </c>
      <c r="W10">
        <v>0.185211483860343</v>
      </c>
      <c r="X10">
        <v>5.0574433695652203</v>
      </c>
      <c r="Y10">
        <v>0.25922583972331997</v>
      </c>
      <c r="Z10">
        <v>5.2522532526956498</v>
      </c>
      <c r="AA10">
        <v>3.6145409485362299</v>
      </c>
      <c r="AB10">
        <v>1.6377122701304301</v>
      </c>
      <c r="AC10">
        <v>1.7401951874347801</v>
      </c>
      <c r="AD10">
        <v>1.7401951874347801</v>
      </c>
      <c r="AE10">
        <v>0.29093933469565197</v>
      </c>
      <c r="AF10">
        <v>2.7548952991304301</v>
      </c>
      <c r="AG10">
        <v>2.3230141977536198</v>
      </c>
      <c r="AH10">
        <v>0.43188113437681203</v>
      </c>
      <c r="AI10">
        <v>0.410490420289855</v>
      </c>
      <c r="AJ10">
        <v>0.45217007901449302</v>
      </c>
      <c r="AK10">
        <v>8.5324247984637704</v>
      </c>
      <c r="AL10">
        <v>0.12966799486956501</v>
      </c>
      <c r="AM10">
        <v>12</v>
      </c>
      <c r="AN10">
        <v>9.3458244405467692</v>
      </c>
      <c r="AO10">
        <v>2.9845908069499298</v>
      </c>
      <c r="AP10">
        <v>3.6057537867918299</v>
      </c>
      <c r="AQ10">
        <v>1.6285297430829999</v>
      </c>
      <c r="AR10">
        <v>0.185211483860343</v>
      </c>
      <c r="AS10">
        <v>3.0344660217391302</v>
      </c>
      <c r="AT10">
        <v>1.60101566742424</v>
      </c>
      <c r="AU10">
        <v>34.385392185078999</v>
      </c>
      <c r="AV10">
        <v>49.734748249768103</v>
      </c>
      <c r="AW10">
        <v>15.4312224207971</v>
      </c>
      <c r="AX10">
        <v>9.1389146248115907</v>
      </c>
      <c r="AY10">
        <v>4.1049042028985498</v>
      </c>
      <c r="AZ10">
        <v>0.45217007901449302</v>
      </c>
      <c r="BA10">
        <v>5.1194549166956502</v>
      </c>
      <c r="BB10">
        <v>0.80819618171014496</v>
      </c>
      <c r="BC10">
        <v>96.789610512058005</v>
      </c>
      <c r="BD10">
        <v>0.93808875222733501</v>
      </c>
      <c r="BE10">
        <v>0.88824549362546001</v>
      </c>
      <c r="BF10">
        <v>4.9843258601874697E-2</v>
      </c>
      <c r="BG10">
        <v>0.28169642783161702</v>
      </c>
      <c r="BH10">
        <v>0.27594035137503198</v>
      </c>
      <c r="BI10">
        <v>5.7560764565851401E-3</v>
      </c>
      <c r="BJ10">
        <v>1.0420149942899499</v>
      </c>
      <c r="BK10">
        <v>0.97521987823662803</v>
      </c>
      <c r="BL10">
        <v>6.6795116053325193E-2</v>
      </c>
      <c r="BM10">
        <v>8.8988448292350295E-2</v>
      </c>
      <c r="BN10">
        <v>0.158554786505578</v>
      </c>
      <c r="BO10">
        <v>5.1850881361587202</v>
      </c>
      <c r="BP10">
        <v>0.25922583972331997</v>
      </c>
      <c r="BQ10">
        <v>2.5432912971333002</v>
      </c>
      <c r="BR10">
        <v>2.1592848620201499</v>
      </c>
      <c r="BS10">
        <v>0.38400643511314297</v>
      </c>
      <c r="BT10">
        <v>1.60896228238871</v>
      </c>
      <c r="BU10">
        <v>1.36024943830992</v>
      </c>
      <c r="BV10">
        <v>0.24871284407878599</v>
      </c>
      <c r="BW10">
        <v>2.4372734418163402</v>
      </c>
      <c r="BX10">
        <v>2.09923775366995</v>
      </c>
      <c r="BY10">
        <v>0.33803568814638402</v>
      </c>
      <c r="BZ10">
        <v>0.248372182393094</v>
      </c>
      <c r="CA10">
        <v>0.35340201051481501</v>
      </c>
      <c r="CB10">
        <v>8.8678210108413005</v>
      </c>
      <c r="CC10">
        <v>0.12966799486956501</v>
      </c>
      <c r="CD10">
        <v>7.3127579197444001</v>
      </c>
      <c r="CE10">
        <v>2.3255175877107299</v>
      </c>
      <c r="CF10">
        <v>3.1380658669878398</v>
      </c>
      <c r="CG10">
        <v>0.88988448292350397</v>
      </c>
      <c r="CH10">
        <v>0.158554786505578</v>
      </c>
      <c r="CI10">
        <v>3.1110528816952301</v>
      </c>
      <c r="CJ10">
        <v>1.60101566742424</v>
      </c>
      <c r="CK10">
        <v>30.536849231687601</v>
      </c>
      <c r="CL10">
        <v>22.118727805422001</v>
      </c>
      <c r="CM10">
        <v>14.1736819755601</v>
      </c>
      <c r="CN10">
        <v>7.9398834079688099</v>
      </c>
      <c r="CO10">
        <v>2.48372182393094</v>
      </c>
      <c r="CP10">
        <v>0.35340201051481501</v>
      </c>
      <c r="CQ10">
        <v>5.3206926065047799</v>
      </c>
      <c r="CR10">
        <v>0.80819618171014496</v>
      </c>
      <c r="CS10">
        <v>65.198305812508906</v>
      </c>
      <c r="CT10">
        <v>0.85607427358627297</v>
      </c>
      <c r="CU10">
        <v>0.78167134523391701</v>
      </c>
      <c r="CV10">
        <v>0.87873041629791304</v>
      </c>
      <c r="CW10">
        <v>0.54643428325653098</v>
      </c>
      <c r="CX10">
        <v>1.0252389907836901</v>
      </c>
      <c r="CY10">
        <v>0.78900951147079501</v>
      </c>
      <c r="CZ10">
        <v>0.78156876564025901</v>
      </c>
      <c r="DA10">
        <v>0.92458724975585904</v>
      </c>
      <c r="DB10">
        <v>0.88470637798309304</v>
      </c>
      <c r="DC10">
        <v>0.60506206750869795</v>
      </c>
      <c r="DD10">
        <v>1.0393084287643399</v>
      </c>
      <c r="DE10">
        <v>0.48422861099243197</v>
      </c>
    </row>
    <row r="11" spans="1:109" x14ac:dyDescent="0.25">
      <c r="A11" t="s">
        <v>29</v>
      </c>
      <c r="C11">
        <v>2011</v>
      </c>
      <c r="D11">
        <v>98083</v>
      </c>
      <c r="E11">
        <v>34.487879999999997</v>
      </c>
      <c r="F11">
        <v>-94.177509999999998</v>
      </c>
      <c r="G11">
        <v>34.4544</v>
      </c>
      <c r="H11">
        <v>-94.142899999999997</v>
      </c>
      <c r="I11">
        <v>9.74</v>
      </c>
      <c r="J11">
        <v>8.7899999999999991</v>
      </c>
      <c r="K11">
        <v>20.87</v>
      </c>
      <c r="L11">
        <v>18.32</v>
      </c>
      <c r="M11">
        <v>0.84918422727272802</v>
      </c>
      <c r="N11">
        <v>0.80380278260869598</v>
      </c>
      <c r="O11">
        <v>4.53813363636364E-2</v>
      </c>
      <c r="P11">
        <v>0.32334890158102803</v>
      </c>
      <c r="Q11">
        <v>0.31324343003952598</v>
      </c>
      <c r="R11">
        <v>1.0105471541502001E-2</v>
      </c>
      <c r="S11">
        <v>0.96152464031620599</v>
      </c>
      <c r="T11">
        <v>0.90148025138339904</v>
      </c>
      <c r="U11">
        <v>6.0044407114624498E-2</v>
      </c>
      <c r="V11">
        <v>0.101727114624506</v>
      </c>
      <c r="W11">
        <v>0.30220222687747</v>
      </c>
      <c r="X11">
        <v>3.6176022924901199</v>
      </c>
      <c r="Y11">
        <v>3.6492243083004E-2</v>
      </c>
      <c r="Z11">
        <v>4.6298773999670599</v>
      </c>
      <c r="AA11">
        <v>3.3899493495388699</v>
      </c>
      <c r="AB11">
        <v>1.2399280159749699</v>
      </c>
      <c r="AC11">
        <v>1.53576205128459</v>
      </c>
      <c r="AD11">
        <v>1.53576205128459</v>
      </c>
      <c r="AE11">
        <v>0.24349694868247701</v>
      </c>
      <c r="AF11">
        <v>2.5389095454545498</v>
      </c>
      <c r="AG11">
        <v>2.1445886879446601</v>
      </c>
      <c r="AH11">
        <v>0.394320857509881</v>
      </c>
      <c r="AI11">
        <v>0.26254443346508599</v>
      </c>
      <c r="AJ11">
        <v>0.58347508369565204</v>
      </c>
      <c r="AK11">
        <v>4.7191605368906497</v>
      </c>
      <c r="AL11">
        <v>6.9782054347826097E-2</v>
      </c>
      <c r="AM11">
        <v>11</v>
      </c>
      <c r="AN11">
        <v>6.8906737438735197</v>
      </c>
      <c r="AO11">
        <v>2.8429890007905101</v>
      </c>
      <c r="AP11">
        <v>2.8904155292490099</v>
      </c>
      <c r="AQ11">
        <v>1.0172711462450601</v>
      </c>
      <c r="AR11">
        <v>0.30220222687747</v>
      </c>
      <c r="AS11">
        <v>2.1705613754940698</v>
      </c>
      <c r="AT11">
        <v>0.229028086166008</v>
      </c>
      <c r="AU11">
        <v>27.343141143873499</v>
      </c>
      <c r="AV11">
        <v>42.642226656390001</v>
      </c>
      <c r="AW11">
        <v>14.7732069718709</v>
      </c>
      <c r="AX11">
        <v>8.4102055625164702</v>
      </c>
      <c r="AY11">
        <v>2.6254443346508598</v>
      </c>
      <c r="AZ11">
        <v>0.58347508369565204</v>
      </c>
      <c r="BA11">
        <v>2.8314963221343898</v>
      </c>
      <c r="BB11">
        <v>0.43906457467061899</v>
      </c>
      <c r="BC11">
        <v>83.3051193456851</v>
      </c>
      <c r="BD11">
        <v>0.63771795807973397</v>
      </c>
      <c r="BE11">
        <v>0.61212438047067796</v>
      </c>
      <c r="BF11">
        <v>2.5593577609055201E-2</v>
      </c>
      <c r="BG11">
        <v>0.24338627002808899</v>
      </c>
      <c r="BH11">
        <v>0.237660873996132</v>
      </c>
      <c r="BI11">
        <v>5.7253960319568302E-3</v>
      </c>
      <c r="BJ11">
        <v>0.91968914268853097</v>
      </c>
      <c r="BK11">
        <v>0.86475608829744899</v>
      </c>
      <c r="BL11">
        <v>5.4933054391082398E-2</v>
      </c>
      <c r="BM11">
        <v>7.4004446830297194E-2</v>
      </c>
      <c r="BN11">
        <v>0.31737997934859502</v>
      </c>
      <c r="BO11">
        <v>4.0663784397660097</v>
      </c>
      <c r="BP11">
        <v>3.6492243083004E-2</v>
      </c>
      <c r="BQ11">
        <v>3.18088903522127</v>
      </c>
      <c r="BR11">
        <v>2.59562134557456</v>
      </c>
      <c r="BS11">
        <v>0.58526768964671205</v>
      </c>
      <c r="BT11">
        <v>1.1982302110090199</v>
      </c>
      <c r="BU11">
        <v>1.0500035633462199</v>
      </c>
      <c r="BV11">
        <v>0.14822664766280599</v>
      </c>
      <c r="BW11">
        <v>2.39016211199454</v>
      </c>
      <c r="BX11">
        <v>2.04069203293475</v>
      </c>
      <c r="BY11">
        <v>0.34947007905979199</v>
      </c>
      <c r="BZ11">
        <v>0.195576543862546</v>
      </c>
      <c r="CA11">
        <v>0.57659912511750999</v>
      </c>
      <c r="CB11">
        <v>5.1339406321732497</v>
      </c>
      <c r="CC11">
        <v>6.9782054347826097E-2</v>
      </c>
      <c r="CD11">
        <v>5.1349469127913903</v>
      </c>
      <c r="CE11">
        <v>2.1309914006492101</v>
      </c>
      <c r="CF11">
        <v>2.7564086790184601</v>
      </c>
      <c r="CG11">
        <v>0.74004446830297199</v>
      </c>
      <c r="CH11">
        <v>0.31737997934859502</v>
      </c>
      <c r="CI11">
        <v>2.4398270638596098</v>
      </c>
      <c r="CJ11">
        <v>0.229028086166008</v>
      </c>
      <c r="CK11">
        <v>24.748626586597499</v>
      </c>
      <c r="CL11">
        <v>28.031476711458399</v>
      </c>
      <c r="CM11">
        <v>11.324362184993999</v>
      </c>
      <c r="CN11">
        <v>7.8457051744820303</v>
      </c>
      <c r="CO11">
        <v>1.9557654386254599</v>
      </c>
      <c r="CP11">
        <v>0.57659912511750999</v>
      </c>
      <c r="CQ11">
        <v>3.0803643793039499</v>
      </c>
      <c r="CR11">
        <v>0.43906457467061899</v>
      </c>
      <c r="CS11">
        <v>64.253337569635093</v>
      </c>
      <c r="CT11">
        <v>1.0502238273620601</v>
      </c>
      <c r="CU11">
        <v>0.75270479917526201</v>
      </c>
      <c r="CV11">
        <v>0.95649045705795299</v>
      </c>
      <c r="CW11">
        <v>0.72748005390167203</v>
      </c>
      <c r="CX11">
        <v>1.1240534782409699</v>
      </c>
      <c r="CY11">
        <v>0.75097715854644798</v>
      </c>
      <c r="CZ11">
        <v>0.98821550607681297</v>
      </c>
      <c r="DA11">
        <v>0.78021866083145097</v>
      </c>
      <c r="DB11">
        <v>0.94141286611556996</v>
      </c>
      <c r="DC11">
        <v>0.74492740631103505</v>
      </c>
      <c r="DD11">
        <v>1.0878927707672099</v>
      </c>
      <c r="DE11">
        <v>0.68703526258468595</v>
      </c>
    </row>
    <row r="12" spans="1:109" x14ac:dyDescent="0.25">
      <c r="A12" t="s">
        <v>33</v>
      </c>
      <c r="C12">
        <v>2011</v>
      </c>
      <c r="D12">
        <v>15061</v>
      </c>
      <c r="E12">
        <v>31.863379999999999</v>
      </c>
      <c r="F12">
        <v>-104.80813000000001</v>
      </c>
      <c r="G12">
        <v>31.832999999999998</v>
      </c>
      <c r="H12">
        <v>-104.8094</v>
      </c>
      <c r="I12">
        <v>5.25</v>
      </c>
      <c r="J12">
        <v>5.03</v>
      </c>
      <c r="K12">
        <v>12.81</v>
      </c>
      <c r="L12">
        <v>12.07</v>
      </c>
      <c r="M12">
        <v>0.54554143978354996</v>
      </c>
      <c r="N12">
        <v>0.527088186277056</v>
      </c>
      <c r="O12">
        <v>1.8453216666666699E-2</v>
      </c>
      <c r="P12">
        <v>0.17902826064935101</v>
      </c>
      <c r="Q12">
        <v>0.176250687619048</v>
      </c>
      <c r="R12">
        <v>2.7775730303030298E-3</v>
      </c>
      <c r="S12">
        <v>0.44427630389610401</v>
      </c>
      <c r="T12">
        <v>0.43148069099567099</v>
      </c>
      <c r="U12">
        <v>1.27956124242424E-2</v>
      </c>
      <c r="V12">
        <v>5.1249835497835503E-2</v>
      </c>
      <c r="W12">
        <v>0.72402406151515197</v>
      </c>
      <c r="X12">
        <v>3.04473943290043</v>
      </c>
      <c r="Y12">
        <v>1.3150693246753199E-2</v>
      </c>
      <c r="Z12">
        <v>2.67558621532091</v>
      </c>
      <c r="AA12">
        <v>2.2740770524185998</v>
      </c>
      <c r="AB12">
        <v>0.40150915207980398</v>
      </c>
      <c r="AC12">
        <v>0.30483253719179398</v>
      </c>
      <c r="AD12">
        <v>0.30483253719179398</v>
      </c>
      <c r="AE12">
        <v>9.7879396950875195E-3</v>
      </c>
      <c r="AF12">
        <v>1.4127464517221899</v>
      </c>
      <c r="AG12">
        <v>1.2997205005458301</v>
      </c>
      <c r="AH12">
        <v>0.11302593338979899</v>
      </c>
      <c r="AI12">
        <v>0.102833438735178</v>
      </c>
      <c r="AJ12">
        <v>1.3349943092603</v>
      </c>
      <c r="AK12">
        <v>7.0098402872576697</v>
      </c>
      <c r="AL12">
        <v>1.7059313325804602E-2</v>
      </c>
      <c r="AM12">
        <v>9</v>
      </c>
      <c r="AN12">
        <v>2.7122377492640699</v>
      </c>
      <c r="AO12">
        <v>1.01767636372294</v>
      </c>
      <c r="AP12">
        <v>1.28619897753247</v>
      </c>
      <c r="AQ12">
        <v>0.51249835497835505</v>
      </c>
      <c r="AR12">
        <v>0.72402406151515197</v>
      </c>
      <c r="AS12">
        <v>1.82684365974026</v>
      </c>
      <c r="AT12">
        <v>5.0704341991342002E-2</v>
      </c>
      <c r="AU12">
        <v>17.130183601471899</v>
      </c>
      <c r="AV12">
        <v>14.963647702729199</v>
      </c>
      <c r="AW12">
        <v>1.77368109800489</v>
      </c>
      <c r="AX12">
        <v>4.32867560099755</v>
      </c>
      <c r="AY12">
        <v>1.0283343873517801</v>
      </c>
      <c r="AZ12">
        <v>1.3349943092603</v>
      </c>
      <c r="BA12">
        <v>4.2059041671372102</v>
      </c>
      <c r="BB12">
        <v>7.0466334010916606E-2</v>
      </c>
      <c r="BC12">
        <v>36.705703740880899</v>
      </c>
      <c r="BD12">
        <v>0.49391987577634</v>
      </c>
      <c r="BE12">
        <v>0.47879368640988301</v>
      </c>
      <c r="BF12">
        <v>1.5126189366457401E-2</v>
      </c>
      <c r="BG12">
        <v>0.117951619613856</v>
      </c>
      <c r="BH12">
        <v>0.116745973627106</v>
      </c>
      <c r="BI12">
        <v>1.2056459867501399E-3</v>
      </c>
      <c r="BJ12">
        <v>0.43114803796399398</v>
      </c>
      <c r="BK12">
        <v>0.419097510425119</v>
      </c>
      <c r="BL12">
        <v>1.20505275388758E-2</v>
      </c>
      <c r="BM12">
        <v>3.8436142513167799E-2</v>
      </c>
      <c r="BN12">
        <v>0.80580134730324804</v>
      </c>
      <c r="BO12">
        <v>3.5768892250609499</v>
      </c>
      <c r="BP12">
        <v>1.3150693246753199E-2</v>
      </c>
      <c r="BQ12">
        <v>2.2171280197037899</v>
      </c>
      <c r="BR12">
        <v>1.94142654189595</v>
      </c>
      <c r="BS12">
        <v>0.27570147780784099</v>
      </c>
      <c r="BT12">
        <v>0.231773565723432</v>
      </c>
      <c r="BU12">
        <v>0.22611513589891799</v>
      </c>
      <c r="BV12">
        <v>5.6584298245141596E-3</v>
      </c>
      <c r="BW12">
        <v>1.4138973827528301</v>
      </c>
      <c r="BX12">
        <v>1.3006872142913499</v>
      </c>
      <c r="BY12">
        <v>0.113210168461485</v>
      </c>
      <c r="BZ12">
        <v>8.5595927373307498E-2</v>
      </c>
      <c r="CA12">
        <v>1.4688658500398299</v>
      </c>
      <c r="CB12">
        <v>7.9725078905745903</v>
      </c>
      <c r="CC12">
        <v>1.7059313325804602E-2</v>
      </c>
      <c r="CD12">
        <v>2.4498560042153299</v>
      </c>
      <c r="CE12">
        <v>0.66808267917740705</v>
      </c>
      <c r="CF12">
        <v>1.2469812471774699</v>
      </c>
      <c r="CG12">
        <v>0.38436142513167798</v>
      </c>
      <c r="CH12">
        <v>0.80580134730324804</v>
      </c>
      <c r="CI12">
        <v>2.14613353503657</v>
      </c>
      <c r="CJ12">
        <v>5.0704341991342002E-2</v>
      </c>
      <c r="CK12">
        <v>16.751920583027399</v>
      </c>
      <c r="CL12">
        <v>12.183247617374301</v>
      </c>
      <c r="CM12">
        <v>1.34146903722972</v>
      </c>
      <c r="CN12">
        <v>4.3325062276308204</v>
      </c>
      <c r="CO12">
        <v>0.85595927373307501</v>
      </c>
      <c r="CP12">
        <v>1.4688658500398299</v>
      </c>
      <c r="CQ12">
        <v>4.7835047343447501</v>
      </c>
      <c r="CR12">
        <v>7.0466334010916606E-2</v>
      </c>
      <c r="CS12">
        <v>34.036019048409898</v>
      </c>
      <c r="CT12">
        <v>1.11294829845428</v>
      </c>
      <c r="CU12">
        <v>0.65884357690811202</v>
      </c>
      <c r="CV12">
        <v>0.97045022249221802</v>
      </c>
      <c r="CW12">
        <v>0.74997591972351096</v>
      </c>
      <c r="CX12">
        <v>1.17477679252625</v>
      </c>
      <c r="CY12">
        <v>0.90537554025650002</v>
      </c>
      <c r="CZ12">
        <v>1.1002787351608301</v>
      </c>
      <c r="DA12">
        <v>0.76033079624176003</v>
      </c>
      <c r="DB12">
        <v>1.00081467628479</v>
      </c>
      <c r="DC12">
        <v>0.83237445354461703</v>
      </c>
      <c r="DD12">
        <v>1.1373308897018399</v>
      </c>
      <c r="DE12">
        <v>0.82865130901336703</v>
      </c>
    </row>
    <row r="13" spans="1:109" x14ac:dyDescent="0.25">
      <c r="A13" t="s">
        <v>36</v>
      </c>
      <c r="C13">
        <v>2011</v>
      </c>
      <c r="D13">
        <v>195039</v>
      </c>
      <c r="E13">
        <v>28.769500000000001</v>
      </c>
      <c r="F13">
        <v>-82.49324</v>
      </c>
      <c r="G13">
        <v>28.7484</v>
      </c>
      <c r="H13">
        <v>-82.554900000000004</v>
      </c>
      <c r="I13">
        <v>13.76</v>
      </c>
      <c r="J13">
        <v>12.54</v>
      </c>
      <c r="K13">
        <v>19.940000000000001</v>
      </c>
      <c r="L13">
        <v>16.79</v>
      </c>
      <c r="M13">
        <v>1.4116889584321499</v>
      </c>
      <c r="N13">
        <v>1.3020596907114601</v>
      </c>
      <c r="O13">
        <v>0.109629248089592</v>
      </c>
      <c r="P13">
        <v>0.30087454588273999</v>
      </c>
      <c r="Q13">
        <v>0.29568253606719402</v>
      </c>
      <c r="R13">
        <v>5.1920098155467699E-3</v>
      </c>
      <c r="S13">
        <v>1.6039834683794501</v>
      </c>
      <c r="T13">
        <v>1.45897756742424</v>
      </c>
      <c r="U13">
        <v>0.14500591798418999</v>
      </c>
      <c r="V13">
        <v>0.175653438735178</v>
      </c>
      <c r="W13">
        <v>0.39249200451251698</v>
      </c>
      <c r="X13">
        <v>4.40555466732543</v>
      </c>
      <c r="Y13">
        <v>0.39330641531620503</v>
      </c>
      <c r="Z13">
        <v>4.3935209423912998</v>
      </c>
      <c r="AA13">
        <v>3.3384339652173902</v>
      </c>
      <c r="AB13">
        <v>1.0550869862318799</v>
      </c>
      <c r="AC13">
        <v>0.37160190615942001</v>
      </c>
      <c r="AD13">
        <v>0.37160190615942001</v>
      </c>
      <c r="AE13">
        <v>9.2216724637681196E-3</v>
      </c>
      <c r="AF13">
        <v>2.4976991086956501</v>
      </c>
      <c r="AG13">
        <v>2.1447482094202899</v>
      </c>
      <c r="AH13">
        <v>0.35295090760869602</v>
      </c>
      <c r="AI13">
        <v>0.32328518115942001</v>
      </c>
      <c r="AJ13">
        <v>0.67975557101449302</v>
      </c>
      <c r="AK13">
        <v>4.1125721376811599</v>
      </c>
      <c r="AL13">
        <v>0.16499729021739101</v>
      </c>
      <c r="AM13">
        <v>11</v>
      </c>
      <c r="AN13">
        <v>13.306952024044801</v>
      </c>
      <c r="AO13">
        <v>2.99542188412385</v>
      </c>
      <c r="AP13">
        <v>4.9696732163702197</v>
      </c>
      <c r="AQ13">
        <v>1.75653438735178</v>
      </c>
      <c r="AR13">
        <v>0.39249200451251698</v>
      </c>
      <c r="AS13">
        <v>2.6433328003952599</v>
      </c>
      <c r="AT13">
        <v>2.81958235586298</v>
      </c>
      <c r="AU13">
        <v>39.883988441304403</v>
      </c>
      <c r="AV13">
        <v>44.986686811956503</v>
      </c>
      <c r="AW13">
        <v>3.6532571181159401</v>
      </c>
      <c r="AX13">
        <v>8.1582954427536194</v>
      </c>
      <c r="AY13">
        <v>3.2328518115942</v>
      </c>
      <c r="AZ13">
        <v>0.67975557101449302</v>
      </c>
      <c r="BA13">
        <v>2.4675432826087</v>
      </c>
      <c r="BB13">
        <v>1.1474914192029</v>
      </c>
      <c r="BC13">
        <v>75.325881205434797</v>
      </c>
      <c r="BD13">
        <v>0.98441162814848204</v>
      </c>
      <c r="BE13">
        <v>0.93110245636489297</v>
      </c>
      <c r="BF13">
        <v>5.33091717835888E-2</v>
      </c>
      <c r="BG13">
        <v>0.28298071233415301</v>
      </c>
      <c r="BH13">
        <v>0.27838791670067897</v>
      </c>
      <c r="BI13">
        <v>4.5927956334740703E-3</v>
      </c>
      <c r="BJ13">
        <v>1.50849323375406</v>
      </c>
      <c r="BK13">
        <v>1.3802387232650599</v>
      </c>
      <c r="BL13">
        <v>0.128254510488993</v>
      </c>
      <c r="BM13">
        <v>9.8426284281613804E-2</v>
      </c>
      <c r="BN13">
        <v>0.453274680929171</v>
      </c>
      <c r="BO13">
        <v>5.66119799651175</v>
      </c>
      <c r="BP13">
        <v>0.39330641531620503</v>
      </c>
      <c r="BQ13">
        <v>2.4876988404806801</v>
      </c>
      <c r="BR13">
        <v>2.1494327490679002</v>
      </c>
      <c r="BS13">
        <v>0.33826609141277802</v>
      </c>
      <c r="BT13">
        <v>0.45766084932555301</v>
      </c>
      <c r="BU13">
        <v>0.44367328811568901</v>
      </c>
      <c r="BV13">
        <v>1.3987561209864399E-2</v>
      </c>
      <c r="BW13">
        <v>2.36234259114668</v>
      </c>
      <c r="BX13">
        <v>2.04660972146847</v>
      </c>
      <c r="BY13">
        <v>0.31573286967820302</v>
      </c>
      <c r="BZ13">
        <v>0.21770593980296599</v>
      </c>
      <c r="CA13">
        <v>0.74491759132532298</v>
      </c>
      <c r="CB13">
        <v>5.1530157152826801</v>
      </c>
      <c r="CC13">
        <v>0.16499729021739101</v>
      </c>
      <c r="CD13">
        <v>9.1638637140312404</v>
      </c>
      <c r="CE13">
        <v>2.8158089447430399</v>
      </c>
      <c r="CF13">
        <v>4.6470209391250297</v>
      </c>
      <c r="CG13">
        <v>0.98426284281613796</v>
      </c>
      <c r="CH13">
        <v>0.453274680929171</v>
      </c>
      <c r="CI13">
        <v>3.3967187979070501</v>
      </c>
      <c r="CJ13">
        <v>2.81958235586298</v>
      </c>
      <c r="CK13">
        <v>35.280532254052702</v>
      </c>
      <c r="CL13">
        <v>24.172025089137701</v>
      </c>
      <c r="CM13">
        <v>4.5125086112320298</v>
      </c>
      <c r="CN13">
        <v>7.6564777251487603</v>
      </c>
      <c r="CO13">
        <v>2.1770593980296602</v>
      </c>
      <c r="CP13">
        <v>0.74491759132532298</v>
      </c>
      <c r="CQ13">
        <v>3.0918094291696101</v>
      </c>
      <c r="CR13">
        <v>1.1474914192029</v>
      </c>
      <c r="CS13">
        <v>54.502289264401803</v>
      </c>
      <c r="CT13">
        <v>1.15486347675323</v>
      </c>
      <c r="CU13">
        <v>0.94052726030349698</v>
      </c>
      <c r="CV13">
        <v>0.94046682119369496</v>
      </c>
      <c r="CW13">
        <v>0.56034362316131603</v>
      </c>
      <c r="CX13">
        <v>1.2850136756896999</v>
      </c>
      <c r="CY13">
        <v>0.69732898473739602</v>
      </c>
      <c r="CZ13">
        <v>1.0958609580993699</v>
      </c>
      <c r="DA13">
        <v>1.2315890789032</v>
      </c>
      <c r="DB13">
        <v>0.94580751657485995</v>
      </c>
      <c r="DC13">
        <v>0.673417627811432</v>
      </c>
      <c r="DD13">
        <v>1.25299096107483</v>
      </c>
      <c r="DE13">
        <v>0.56621986627578702</v>
      </c>
    </row>
    <row r="14" spans="1:109" x14ac:dyDescent="0.25">
      <c r="A14" t="s">
        <v>40</v>
      </c>
      <c r="C14">
        <v>2011</v>
      </c>
      <c r="D14">
        <v>170092</v>
      </c>
      <c r="E14">
        <v>34.808599999999998</v>
      </c>
      <c r="F14">
        <v>-84.636539999999997</v>
      </c>
      <c r="G14">
        <v>34.785200000000003</v>
      </c>
      <c r="H14">
        <v>-84.626499999999993</v>
      </c>
      <c r="I14">
        <v>10.94</v>
      </c>
      <c r="J14">
        <v>9.15</v>
      </c>
      <c r="K14">
        <v>21.19</v>
      </c>
      <c r="L14">
        <v>14.9</v>
      </c>
      <c r="M14">
        <v>1.1726499263157899</v>
      </c>
      <c r="N14">
        <v>1.0890581754386</v>
      </c>
      <c r="O14">
        <v>8.3591667669172906E-2</v>
      </c>
      <c r="P14">
        <v>0.32794929624060098</v>
      </c>
      <c r="Q14">
        <v>0.31943325714285697</v>
      </c>
      <c r="R14">
        <v>8.5160390977443608E-3</v>
      </c>
      <c r="S14">
        <v>1.15997359398496</v>
      </c>
      <c r="T14">
        <v>1.0783518601503801</v>
      </c>
      <c r="U14">
        <v>8.1621733834586499E-2</v>
      </c>
      <c r="V14">
        <v>0.121487268170426</v>
      </c>
      <c r="W14">
        <v>0.18372009523809499</v>
      </c>
      <c r="X14">
        <v>2.1977521503759401</v>
      </c>
      <c r="Y14">
        <v>2.4297627067669199E-2</v>
      </c>
      <c r="Z14">
        <v>5.31242293545455</v>
      </c>
      <c r="AA14">
        <v>3.7661779627272698</v>
      </c>
      <c r="AB14">
        <v>1.5462449245454499</v>
      </c>
      <c r="AC14">
        <v>0.52550168636363603</v>
      </c>
      <c r="AD14">
        <v>0.52550168636363603</v>
      </c>
      <c r="AE14">
        <v>4.1509110000000002E-2</v>
      </c>
      <c r="AF14">
        <v>2.8556157272727298</v>
      </c>
      <c r="AG14">
        <v>2.3667848181818201</v>
      </c>
      <c r="AH14">
        <v>0.48883090818181801</v>
      </c>
      <c r="AI14">
        <v>0.25789818181818203</v>
      </c>
      <c r="AJ14">
        <v>0.44946964272727302</v>
      </c>
      <c r="AK14">
        <v>3.15603763636364</v>
      </c>
      <c r="AL14">
        <v>1.97302745454545E-2</v>
      </c>
      <c r="AM14">
        <v>11</v>
      </c>
      <c r="AN14">
        <v>10.2964020681704</v>
      </c>
      <c r="AO14">
        <v>3.0654973959899698</v>
      </c>
      <c r="AP14">
        <v>3.5172777072681698</v>
      </c>
      <c r="AQ14">
        <v>1.2148726817042601</v>
      </c>
      <c r="AR14">
        <v>0.18372009523809499</v>
      </c>
      <c r="AS14">
        <v>1.31865129022556</v>
      </c>
      <c r="AT14">
        <v>0.15276126817042601</v>
      </c>
      <c r="AU14">
        <v>30.749182562907301</v>
      </c>
      <c r="AV14">
        <v>55.661376422727301</v>
      </c>
      <c r="AW14">
        <v>5.1360967481818198</v>
      </c>
      <c r="AX14">
        <v>9.6088660709090892</v>
      </c>
      <c r="AY14">
        <v>2.5789818181818198</v>
      </c>
      <c r="AZ14">
        <v>0.44946964272727302</v>
      </c>
      <c r="BA14">
        <v>1.89362258181818</v>
      </c>
      <c r="BB14">
        <v>0.13978470090909101</v>
      </c>
      <c r="BC14">
        <v>86.4681981027273</v>
      </c>
      <c r="BD14">
        <v>0.81744711518236501</v>
      </c>
      <c r="BE14">
        <v>0.77682658375762603</v>
      </c>
      <c r="BF14">
        <v>4.0620531424739099E-2</v>
      </c>
      <c r="BG14">
        <v>0.183015029262273</v>
      </c>
      <c r="BH14">
        <v>0.18036288380550999</v>
      </c>
      <c r="BI14">
        <v>2.6521454567633202E-3</v>
      </c>
      <c r="BJ14">
        <v>1.0688825804139801</v>
      </c>
      <c r="BK14">
        <v>0.99957679286233403</v>
      </c>
      <c r="BL14">
        <v>6.9305787551648998E-2</v>
      </c>
      <c r="BM14">
        <v>6.9978394101929797E-2</v>
      </c>
      <c r="BN14">
        <v>0.17213318654165899</v>
      </c>
      <c r="BO14">
        <v>2.44491768283731</v>
      </c>
      <c r="BP14">
        <v>2.4297627067669199E-2</v>
      </c>
      <c r="BQ14">
        <v>2.0090112436703098</v>
      </c>
      <c r="BR14">
        <v>1.78787611526393</v>
      </c>
      <c r="BS14">
        <v>0.22113512840637101</v>
      </c>
      <c r="BT14">
        <v>0.28615361241848802</v>
      </c>
      <c r="BU14">
        <v>0.27384543158538899</v>
      </c>
      <c r="BV14">
        <v>1.23081808330993E-2</v>
      </c>
      <c r="BW14">
        <v>2.5959347175621499</v>
      </c>
      <c r="BX14">
        <v>2.1919670041939598</v>
      </c>
      <c r="BY14">
        <v>0.40396771336819298</v>
      </c>
      <c r="BZ14">
        <v>0.13858901237141</v>
      </c>
      <c r="CA14">
        <v>0.40895030331173499</v>
      </c>
      <c r="CB14">
        <v>3.50900252030136</v>
      </c>
      <c r="CC14">
        <v>1.97302745454545E-2</v>
      </c>
      <c r="CD14">
        <v>7.0935487086312303</v>
      </c>
      <c r="CE14">
        <v>1.70055445002095</v>
      </c>
      <c r="CF14">
        <v>3.2215803240795999</v>
      </c>
      <c r="CG14">
        <v>0.69978394101929797</v>
      </c>
      <c r="CH14">
        <v>0.17213318654165899</v>
      </c>
      <c r="CI14">
        <v>1.4669506097023901</v>
      </c>
      <c r="CJ14">
        <v>0.15276126817042601</v>
      </c>
      <c r="CK14">
        <v>25.5073124580117</v>
      </c>
      <c r="CL14">
        <v>19.2413063987029</v>
      </c>
      <c r="CM14">
        <v>2.74659650956746</v>
      </c>
      <c r="CN14">
        <v>8.6017106632890492</v>
      </c>
      <c r="CO14">
        <v>1.3858901237140999</v>
      </c>
      <c r="CP14">
        <v>0.40895030331173499</v>
      </c>
      <c r="CQ14">
        <v>2.1054015121808201</v>
      </c>
      <c r="CR14">
        <v>0.13978470090909101</v>
      </c>
      <c r="CS14">
        <v>45.6296402078152</v>
      </c>
      <c r="CT14">
        <v>0.93693172931671098</v>
      </c>
      <c r="CU14">
        <v>0.55805891752242998</v>
      </c>
      <c r="CV14">
        <v>0.92147147655487105</v>
      </c>
      <c r="CW14">
        <v>0.57601422071456898</v>
      </c>
      <c r="CX14">
        <v>1.1124628782272299</v>
      </c>
      <c r="CY14">
        <v>0.69709390401840199</v>
      </c>
      <c r="CZ14">
        <v>0.90985077619552601</v>
      </c>
      <c r="DA14">
        <v>0.54453414678573597</v>
      </c>
      <c r="DB14">
        <v>0.909063041210175</v>
      </c>
      <c r="DC14">
        <v>0.53737878799438499</v>
      </c>
      <c r="DD14">
        <v>1.11183798313141</v>
      </c>
      <c r="DE14">
        <v>0.37817230820655801</v>
      </c>
    </row>
    <row r="15" spans="1:109" x14ac:dyDescent="0.25">
      <c r="A15" t="s">
        <v>45</v>
      </c>
      <c r="C15">
        <v>2011</v>
      </c>
      <c r="D15">
        <v>201137</v>
      </c>
      <c r="E15">
        <v>39.073880000000003</v>
      </c>
      <c r="F15">
        <v>-79.486850000000004</v>
      </c>
      <c r="G15">
        <v>39.1053</v>
      </c>
      <c r="H15">
        <v>-79.426100000000005</v>
      </c>
      <c r="I15">
        <v>9.0299999999999994</v>
      </c>
      <c r="J15">
        <v>7.55</v>
      </c>
      <c r="K15">
        <v>21.59</v>
      </c>
      <c r="L15">
        <v>15.29</v>
      </c>
      <c r="M15">
        <v>1.1004033884058</v>
      </c>
      <c r="N15">
        <v>1.0261266775362301</v>
      </c>
      <c r="O15">
        <v>7.4276718478260895E-2</v>
      </c>
      <c r="P15">
        <v>0.21315614130434801</v>
      </c>
      <c r="Q15">
        <v>0.208988731521739</v>
      </c>
      <c r="R15">
        <v>4.1674097826086996E-3</v>
      </c>
      <c r="S15">
        <v>0.92209304347826104</v>
      </c>
      <c r="T15">
        <v>0.86882020507246405</v>
      </c>
      <c r="U15">
        <v>5.32728384057971E-2</v>
      </c>
      <c r="V15">
        <v>0.111975289855072</v>
      </c>
      <c r="W15">
        <v>0.16973925652173899</v>
      </c>
      <c r="X15">
        <v>1.3658952536231901</v>
      </c>
      <c r="Y15">
        <v>2.2990431521739099E-2</v>
      </c>
      <c r="Z15">
        <v>6.5499902083333303</v>
      </c>
      <c r="AA15">
        <v>4.0497546</v>
      </c>
      <c r="AB15">
        <v>2.5002356749999999</v>
      </c>
      <c r="AC15">
        <v>0.335205425</v>
      </c>
      <c r="AD15">
        <v>0.335205425</v>
      </c>
      <c r="AE15">
        <v>2.0937258333333299E-2</v>
      </c>
      <c r="AF15">
        <v>2.1922199999999998</v>
      </c>
      <c r="AG15">
        <v>1.9064975583333299</v>
      </c>
      <c r="AH15">
        <v>0.285722425</v>
      </c>
      <c r="AI15">
        <v>0.23799416666666701</v>
      </c>
      <c r="AJ15">
        <v>0.49495377499999998</v>
      </c>
      <c r="AK15">
        <v>2.5897100000000002</v>
      </c>
      <c r="AL15">
        <v>1.9459500000000001E-2</v>
      </c>
      <c r="AM15">
        <v>10</v>
      </c>
      <c r="AN15">
        <v>8.7063004916666706</v>
      </c>
      <c r="AO15">
        <v>1.76222542318841</v>
      </c>
      <c r="AP15">
        <v>2.7576609456521699</v>
      </c>
      <c r="AQ15">
        <v>1.1197528985507199</v>
      </c>
      <c r="AR15">
        <v>0.16973925652173899</v>
      </c>
      <c r="AS15">
        <v>0.81953715217391299</v>
      </c>
      <c r="AT15">
        <v>0.13980766485507201</v>
      </c>
      <c r="AU15">
        <v>25.475023832608699</v>
      </c>
      <c r="AV15">
        <v>67.486953150000005</v>
      </c>
      <c r="AW15">
        <v>2.9722635916666702</v>
      </c>
      <c r="AX15">
        <v>7.0811000833333297</v>
      </c>
      <c r="AY15">
        <v>2.37994166666667</v>
      </c>
      <c r="AZ15">
        <v>0.49495377499999998</v>
      </c>
      <c r="BA15">
        <v>1.5538259999999999</v>
      </c>
      <c r="BB15">
        <v>0.13003040833333299</v>
      </c>
      <c r="BC15">
        <v>92.099068799999998</v>
      </c>
      <c r="BD15">
        <v>0.76263682795966803</v>
      </c>
      <c r="BE15">
        <v>0.72696016424232801</v>
      </c>
      <c r="BF15">
        <v>3.5676663717340198E-2</v>
      </c>
      <c r="BG15">
        <v>0.17315932996264</v>
      </c>
      <c r="BH15">
        <v>0.17040912921179699</v>
      </c>
      <c r="BI15">
        <v>2.7502007508431701E-3</v>
      </c>
      <c r="BJ15">
        <v>0.85200393716952105</v>
      </c>
      <c r="BK15">
        <v>0.80652193114677195</v>
      </c>
      <c r="BL15">
        <v>4.5482006022749197E-2</v>
      </c>
      <c r="BM15">
        <v>7.7141538499023596E-2</v>
      </c>
      <c r="BN15">
        <v>0.12669485795942101</v>
      </c>
      <c r="BO15">
        <v>1.3852339385971799</v>
      </c>
      <c r="BP15">
        <v>2.2990431521739099E-2</v>
      </c>
      <c r="BQ15">
        <v>2.7106691980428699</v>
      </c>
      <c r="BR15">
        <v>2.2824632615364999</v>
      </c>
      <c r="BS15">
        <v>0.42820593650636501</v>
      </c>
      <c r="BT15">
        <v>0.28795987058185002</v>
      </c>
      <c r="BU15">
        <v>0.272508666274346</v>
      </c>
      <c r="BV15">
        <v>1.5451204307504501E-2</v>
      </c>
      <c r="BW15">
        <v>2.0764003553867298</v>
      </c>
      <c r="BX15">
        <v>1.8200710378535401</v>
      </c>
      <c r="BY15">
        <v>0.25632931753319399</v>
      </c>
      <c r="BZ15">
        <v>0.15018977722570301</v>
      </c>
      <c r="CA15">
        <v>0.39770647864247899</v>
      </c>
      <c r="CB15">
        <v>2.6769974003434198</v>
      </c>
      <c r="CC15">
        <v>1.9459500000000001E-2</v>
      </c>
      <c r="CD15">
        <v>5.9603599919344701</v>
      </c>
      <c r="CE15">
        <v>1.42857361754127</v>
      </c>
      <c r="CF15">
        <v>2.53570164394973</v>
      </c>
      <c r="CG15">
        <v>0.77141538499023599</v>
      </c>
      <c r="CH15">
        <v>0.12669485795942101</v>
      </c>
      <c r="CI15">
        <v>0.83114036315830897</v>
      </c>
      <c r="CJ15">
        <v>0.13980766485507201</v>
      </c>
      <c r="CK15">
        <v>21.793693534704101</v>
      </c>
      <c r="CL15">
        <v>24.981350160832299</v>
      </c>
      <c r="CM15">
        <v>2.54155169797433</v>
      </c>
      <c r="CN15">
        <v>6.6598077429423999</v>
      </c>
      <c r="CO15">
        <v>1.5018977722570299</v>
      </c>
      <c r="CP15">
        <v>0.39770647864247899</v>
      </c>
      <c r="CQ15">
        <v>1.6061984402060501</v>
      </c>
      <c r="CR15">
        <v>0.13003040833333299</v>
      </c>
      <c r="CS15">
        <v>47.818542675704599</v>
      </c>
      <c r="CT15">
        <v>0.74640870094299305</v>
      </c>
      <c r="CU15">
        <v>0.81235909461975098</v>
      </c>
      <c r="CV15">
        <v>0.923989117145538</v>
      </c>
      <c r="CW15">
        <v>0.68891572952270497</v>
      </c>
      <c r="CX15">
        <v>1.0141582489013701</v>
      </c>
      <c r="CY15">
        <v>0.69305205345153797</v>
      </c>
      <c r="CZ15">
        <v>0.80352246761321999</v>
      </c>
      <c r="DA15">
        <v>0.85905492305755604</v>
      </c>
      <c r="DB15">
        <v>0.94716787338256803</v>
      </c>
      <c r="DC15">
        <v>0.63106495141982999</v>
      </c>
      <c r="DD15">
        <v>1.0337054729461701</v>
      </c>
      <c r="DE15">
        <v>0.413843244314194</v>
      </c>
    </row>
    <row r="16" spans="1:109" x14ac:dyDescent="0.25">
      <c r="A16" t="s">
        <v>49</v>
      </c>
      <c r="C16">
        <v>2011</v>
      </c>
      <c r="D16">
        <v>6129</v>
      </c>
      <c r="E16">
        <v>39.095390000000002</v>
      </c>
      <c r="F16">
        <v>-106.87827</v>
      </c>
      <c r="G16">
        <v>39.153599999999997</v>
      </c>
      <c r="H16">
        <v>-106.82089999999999</v>
      </c>
      <c r="I16">
        <v>-0.09</v>
      </c>
      <c r="J16">
        <v>-0.23</v>
      </c>
      <c r="K16">
        <v>5.71</v>
      </c>
      <c r="L16">
        <v>5.27</v>
      </c>
      <c r="M16">
        <v>0.16755744492753599</v>
      </c>
      <c r="N16">
        <v>0.165899625362319</v>
      </c>
      <c r="O16">
        <v>1.65773369565217E-3</v>
      </c>
      <c r="P16">
        <v>3.7255527173912999E-2</v>
      </c>
      <c r="Q16">
        <v>3.71422648550725E-2</v>
      </c>
      <c r="R16">
        <v>1.1326231884058E-4</v>
      </c>
      <c r="S16">
        <v>7.6072434782608694E-2</v>
      </c>
      <c r="T16">
        <v>7.5375401449275403E-2</v>
      </c>
      <c r="U16">
        <v>6.9704202898550696E-4</v>
      </c>
      <c r="V16">
        <v>2.3369021739130399E-2</v>
      </c>
      <c r="W16">
        <v>0.115327340942029</v>
      </c>
      <c r="X16">
        <v>0.454122278985507</v>
      </c>
      <c r="Y16">
        <v>2.9005630434782602E-3</v>
      </c>
      <c r="Z16">
        <v>0.90204173484058003</v>
      </c>
      <c r="AA16">
        <v>0.85707970527536204</v>
      </c>
      <c r="AB16">
        <v>4.4962003507246398E-2</v>
      </c>
      <c r="AC16">
        <v>0.19901147639130401</v>
      </c>
      <c r="AD16">
        <v>0.19901147639130401</v>
      </c>
      <c r="AE16">
        <v>3.07036908695652E-3</v>
      </c>
      <c r="AF16">
        <v>0.55141312956521704</v>
      </c>
      <c r="AG16">
        <v>0.53085883333333395</v>
      </c>
      <c r="AH16">
        <v>2.05543045652174E-2</v>
      </c>
      <c r="AI16">
        <v>7.3933897101449306E-2</v>
      </c>
      <c r="AJ16">
        <v>0.83430628069565205</v>
      </c>
      <c r="AK16">
        <v>1.7408485231884101</v>
      </c>
      <c r="AL16">
        <v>1.2781960173913001E-2</v>
      </c>
      <c r="AM16">
        <v>8</v>
      </c>
      <c r="AN16">
        <v>0.87260922173913003</v>
      </c>
      <c r="AO16">
        <v>0.209809103623188</v>
      </c>
      <c r="AP16">
        <v>0.215303072101449</v>
      </c>
      <c r="AQ16">
        <v>0.23369021739130399</v>
      </c>
      <c r="AR16">
        <v>0.115327340942029</v>
      </c>
      <c r="AS16">
        <v>0.27247336739130401</v>
      </c>
      <c r="AT16">
        <v>1.32583811594203E-2</v>
      </c>
      <c r="AU16">
        <v>9.9324706945652199</v>
      </c>
      <c r="AV16">
        <v>4.6416248771739097</v>
      </c>
      <c r="AW16">
        <v>1.09432304453623</v>
      </c>
      <c r="AX16">
        <v>1.6117858696231899</v>
      </c>
      <c r="AY16">
        <v>0.73933897101449297</v>
      </c>
      <c r="AZ16">
        <v>0.83430628069565205</v>
      </c>
      <c r="BA16">
        <v>1.04450911391304</v>
      </c>
      <c r="BB16">
        <v>5.5190682681159398E-2</v>
      </c>
      <c r="BC16">
        <v>18.021078842028999</v>
      </c>
      <c r="BD16">
        <v>0.16008639863669899</v>
      </c>
      <c r="BE16">
        <v>0.158573181420259</v>
      </c>
      <c r="BF16">
        <v>1.51321721643936E-3</v>
      </c>
      <c r="BG16">
        <v>3.1682343494865602E-2</v>
      </c>
      <c r="BH16">
        <v>3.1600428591984003E-2</v>
      </c>
      <c r="BI16" s="5">
        <v>8.1914902881601097E-5</v>
      </c>
      <c r="BJ16">
        <v>6.9847634140335998E-2</v>
      </c>
      <c r="BK16">
        <v>6.9259994359764002E-2</v>
      </c>
      <c r="BL16">
        <v>5.8763978057203403E-4</v>
      </c>
      <c r="BM16">
        <v>1.64869898547945E-2</v>
      </c>
      <c r="BN16">
        <v>0.113358745006546</v>
      </c>
      <c r="BO16">
        <v>0.47943429638081497</v>
      </c>
      <c r="BP16">
        <v>2.9005630434782602E-3</v>
      </c>
      <c r="BQ16">
        <v>0.81179968867263796</v>
      </c>
      <c r="BR16">
        <v>0.77538382891887603</v>
      </c>
      <c r="BS16">
        <v>3.6415859753761701E-2</v>
      </c>
      <c r="BT16">
        <v>0.170526393522176</v>
      </c>
      <c r="BU16">
        <v>0.16827206241904499</v>
      </c>
      <c r="BV16">
        <v>2.25433110313079E-3</v>
      </c>
      <c r="BW16">
        <v>0.53201213007416304</v>
      </c>
      <c r="BX16">
        <v>0.51287878001961196</v>
      </c>
      <c r="BY16">
        <v>1.9133350054551398E-2</v>
      </c>
      <c r="BZ16">
        <v>5.8219508423247399E-2</v>
      </c>
      <c r="CA16">
        <v>0.85302569051041699</v>
      </c>
      <c r="CB16">
        <v>1.8255080606632399</v>
      </c>
      <c r="CC16">
        <v>1.2781960173913001E-2</v>
      </c>
      <c r="CD16">
        <v>0.83341343675472601</v>
      </c>
      <c r="CE16">
        <v>0.178362973686437</v>
      </c>
      <c r="CF16">
        <v>0.197512586868828</v>
      </c>
      <c r="CG16">
        <v>0.16486989854794501</v>
      </c>
      <c r="CH16">
        <v>0.113358745006546</v>
      </c>
      <c r="CI16">
        <v>0.28766057782848897</v>
      </c>
      <c r="CJ16">
        <v>1.32583811594203E-2</v>
      </c>
      <c r="CK16">
        <v>9.7884366218386205</v>
      </c>
      <c r="CL16">
        <v>4.1615367953339897</v>
      </c>
      <c r="CM16">
        <v>0.93617051471721902</v>
      </c>
      <c r="CN16">
        <v>1.55277401938768</v>
      </c>
      <c r="CO16">
        <v>0.58219508423247401</v>
      </c>
      <c r="CP16">
        <v>0.85302569051041699</v>
      </c>
      <c r="CQ16">
        <v>1.0953048363979401</v>
      </c>
      <c r="CR16">
        <v>5.5190682681159398E-2</v>
      </c>
      <c r="CS16">
        <v>17.236197608333502</v>
      </c>
      <c r="CT16">
        <v>0.98293036222457897</v>
      </c>
      <c r="CU16">
        <v>0.85040652751922596</v>
      </c>
      <c r="CV16">
        <v>0.91817271709442105</v>
      </c>
      <c r="CW16">
        <v>0.70550620555877697</v>
      </c>
      <c r="CX16">
        <v>1.0557383298873899</v>
      </c>
      <c r="CY16">
        <v>0.95541203022003196</v>
      </c>
      <c r="CZ16">
        <v>1.0224370956420901</v>
      </c>
      <c r="DA16">
        <v>0.856867134571075</v>
      </c>
      <c r="DB16">
        <v>0.96481585502624501</v>
      </c>
      <c r="DC16">
        <v>0.78745353221893299</v>
      </c>
      <c r="DD16">
        <v>1.0486311912536599</v>
      </c>
      <c r="DE16">
        <v>0.89995801448821999</v>
      </c>
    </row>
    <row r="17" spans="1:109" x14ac:dyDescent="0.25">
      <c r="A17" t="s">
        <v>52</v>
      </c>
      <c r="C17">
        <v>2011</v>
      </c>
      <c r="D17">
        <v>215010</v>
      </c>
      <c r="E17">
        <v>25.37368</v>
      </c>
      <c r="F17">
        <v>-80.723879999999994</v>
      </c>
      <c r="G17">
        <v>25.390999999999998</v>
      </c>
      <c r="H17">
        <v>-80.680599999999998</v>
      </c>
      <c r="I17">
        <v>11.23</v>
      </c>
      <c r="J17">
        <v>10.64</v>
      </c>
      <c r="K17">
        <v>16.3</v>
      </c>
      <c r="L17">
        <v>15.52</v>
      </c>
      <c r="M17">
        <v>1.2364518616459601</v>
      </c>
      <c r="N17">
        <v>1.1516879546678001</v>
      </c>
      <c r="O17">
        <v>8.4763948503670306E-2</v>
      </c>
      <c r="P17">
        <v>0.28712243166290202</v>
      </c>
      <c r="Q17">
        <v>0.28234998273103701</v>
      </c>
      <c r="R17">
        <v>4.7724394080557097E-3</v>
      </c>
      <c r="S17">
        <v>0.95523063692828902</v>
      </c>
      <c r="T17">
        <v>0.89990307049218898</v>
      </c>
      <c r="U17">
        <v>5.5327557740448001E-2</v>
      </c>
      <c r="V17">
        <v>8.4565930265386793E-2</v>
      </c>
      <c r="W17">
        <v>0.34667339833897998</v>
      </c>
      <c r="X17">
        <v>4.8680681867118398</v>
      </c>
      <c r="Y17">
        <v>0.47847577855731199</v>
      </c>
      <c r="Z17">
        <v>3.69919623389328</v>
      </c>
      <c r="AA17">
        <v>2.9753188857707502</v>
      </c>
      <c r="AB17">
        <v>0.72387742608695604</v>
      </c>
      <c r="AC17">
        <v>0.43229445790513799</v>
      </c>
      <c r="AD17">
        <v>0.43229445790513799</v>
      </c>
      <c r="AE17">
        <v>1.10041719367589E-2</v>
      </c>
      <c r="AF17">
        <v>1.4343809229249</v>
      </c>
      <c r="AG17">
        <v>1.3121366435112001</v>
      </c>
      <c r="AH17">
        <v>0.122244261594203</v>
      </c>
      <c r="AI17">
        <v>0.19438216403162101</v>
      </c>
      <c r="AJ17">
        <v>0.50581130171277999</v>
      </c>
      <c r="AK17">
        <v>5.3595452090579698</v>
      </c>
      <c r="AL17">
        <v>0.291703668379447</v>
      </c>
      <c r="AM17">
        <v>11</v>
      </c>
      <c r="AN17">
        <v>8.2048084496282705</v>
      </c>
      <c r="AO17">
        <v>1.98746681558912</v>
      </c>
      <c r="AP17">
        <v>2.8572268598955399</v>
      </c>
      <c r="AQ17">
        <v>0.84565930265386802</v>
      </c>
      <c r="AR17">
        <v>0.34667339833897998</v>
      </c>
      <c r="AS17">
        <v>2.9208409120271002</v>
      </c>
      <c r="AT17">
        <v>2.75707640959439</v>
      </c>
      <c r="AU17">
        <v>30.9197519688312</v>
      </c>
      <c r="AV17">
        <v>26.165594616831399</v>
      </c>
      <c r="AW17">
        <v>2.9397836898221299</v>
      </c>
      <c r="AX17">
        <v>4.4196725903820804</v>
      </c>
      <c r="AY17">
        <v>1.9438216403162101</v>
      </c>
      <c r="AZ17">
        <v>0.50581130171277999</v>
      </c>
      <c r="BA17">
        <v>3.2157271304347801</v>
      </c>
      <c r="BB17">
        <v>1.6446932682806299</v>
      </c>
      <c r="BC17">
        <v>51.835104024110699</v>
      </c>
      <c r="BD17">
        <v>1.00856404865116</v>
      </c>
      <c r="BE17">
        <v>0.95216606486653999</v>
      </c>
      <c r="BF17">
        <v>5.6397983784622199E-2</v>
      </c>
      <c r="BG17">
        <v>0.29263979372038901</v>
      </c>
      <c r="BH17">
        <v>0.287682161166395</v>
      </c>
      <c r="BI17">
        <v>4.9576325539940598E-3</v>
      </c>
      <c r="BJ17">
        <v>0.91298917048875405</v>
      </c>
      <c r="BK17">
        <v>0.86244668656154699</v>
      </c>
      <c r="BL17">
        <v>5.0542483927207102E-2</v>
      </c>
      <c r="BM17">
        <v>5.8348888795425699E-2</v>
      </c>
      <c r="BN17">
        <v>0.37101754602903197</v>
      </c>
      <c r="BO17">
        <v>5.05245989052995</v>
      </c>
      <c r="BP17">
        <v>0.47847577855731199</v>
      </c>
      <c r="BQ17">
        <v>3.1846135073564499</v>
      </c>
      <c r="BR17">
        <v>2.64812089184209</v>
      </c>
      <c r="BS17">
        <v>0.536492615514362</v>
      </c>
      <c r="BT17">
        <v>0.52490033932657398</v>
      </c>
      <c r="BU17">
        <v>0.50867657051411896</v>
      </c>
      <c r="BV17">
        <v>1.6223768812455502E-2</v>
      </c>
      <c r="BW17">
        <v>1.3810902154206299</v>
      </c>
      <c r="BX17">
        <v>1.26776055698544</v>
      </c>
      <c r="BY17">
        <v>0.11332965843519301</v>
      </c>
      <c r="BZ17">
        <v>0.144169159934043</v>
      </c>
      <c r="CA17">
        <v>0.526615414191686</v>
      </c>
      <c r="CB17">
        <v>5.5045331443431502</v>
      </c>
      <c r="CC17">
        <v>0.291703668379447</v>
      </c>
      <c r="CD17">
        <v>6.6333373031101797</v>
      </c>
      <c r="CE17">
        <v>2.0261016031565098</v>
      </c>
      <c r="CF17">
        <v>2.7231598743282901</v>
      </c>
      <c r="CG17">
        <v>0.58348888795425702</v>
      </c>
      <c r="CH17">
        <v>0.37101754602903197</v>
      </c>
      <c r="CI17">
        <v>3.03147593431797</v>
      </c>
      <c r="CJ17">
        <v>2.75707640959439</v>
      </c>
      <c r="CK17">
        <v>29.1256575766845</v>
      </c>
      <c r="CL17">
        <v>22.126799566491201</v>
      </c>
      <c r="CM17">
        <v>3.58296937949103</v>
      </c>
      <c r="CN17">
        <v>4.2410404760138896</v>
      </c>
      <c r="CO17">
        <v>1.44169159934042</v>
      </c>
      <c r="CP17">
        <v>0.526615414191686</v>
      </c>
      <c r="CQ17">
        <v>3.3027198866058902</v>
      </c>
      <c r="CR17">
        <v>1.6446932682806299</v>
      </c>
      <c r="CS17">
        <v>47.8665295668144</v>
      </c>
      <c r="CT17">
        <v>1.0702221393585201</v>
      </c>
      <c r="CU17">
        <v>1.01921606063843</v>
      </c>
      <c r="CV17">
        <v>0.95577877759933505</v>
      </c>
      <c r="CW17">
        <v>0.68998104333877597</v>
      </c>
      <c r="CX17">
        <v>1.0378777980804399</v>
      </c>
      <c r="CY17">
        <v>0.81569212675094604</v>
      </c>
      <c r="CZ17">
        <v>1.0411301851272601</v>
      </c>
      <c r="DA17">
        <v>1.2142194509506199</v>
      </c>
      <c r="DB17">
        <v>0.96284759044647195</v>
      </c>
      <c r="DC17">
        <v>0.74167895317077603</v>
      </c>
      <c r="DD17">
        <v>1.0270522832870499</v>
      </c>
      <c r="DE17">
        <v>0.86089336872100797</v>
      </c>
    </row>
    <row r="18" spans="1:109" x14ac:dyDescent="0.25">
      <c r="A18" t="s">
        <v>55</v>
      </c>
      <c r="C18">
        <v>2011</v>
      </c>
      <c r="D18">
        <v>6129</v>
      </c>
      <c r="E18">
        <v>39.095390000000002</v>
      </c>
      <c r="F18">
        <v>-106.87827</v>
      </c>
      <c r="G18">
        <v>39.153599999999997</v>
      </c>
      <c r="H18">
        <v>-106.82089999999999</v>
      </c>
      <c r="I18">
        <v>-0.09</v>
      </c>
      <c r="J18">
        <v>-0.23</v>
      </c>
      <c r="K18">
        <v>5.71</v>
      </c>
      <c r="L18">
        <v>5.27</v>
      </c>
      <c r="M18">
        <v>0.16755744492753599</v>
      </c>
      <c r="N18">
        <v>0.165899625362319</v>
      </c>
      <c r="O18">
        <v>1.65773369565217E-3</v>
      </c>
      <c r="P18">
        <v>3.7255527173912999E-2</v>
      </c>
      <c r="Q18">
        <v>3.71422648550725E-2</v>
      </c>
      <c r="R18">
        <v>1.1326231884058E-4</v>
      </c>
      <c r="S18">
        <v>7.6072434782608694E-2</v>
      </c>
      <c r="T18">
        <v>7.5375401449275403E-2</v>
      </c>
      <c r="U18">
        <v>6.9704202898550696E-4</v>
      </c>
      <c r="V18">
        <v>2.3369021739130399E-2</v>
      </c>
      <c r="W18">
        <v>0.115327340942029</v>
      </c>
      <c r="X18">
        <v>0.454122278985507</v>
      </c>
      <c r="Y18">
        <v>2.9005630434782602E-3</v>
      </c>
      <c r="Z18">
        <v>0.90204173484058003</v>
      </c>
      <c r="AA18">
        <v>0.85707970527536204</v>
      </c>
      <c r="AB18">
        <v>4.4962003507246398E-2</v>
      </c>
      <c r="AC18">
        <v>0.19901147639130401</v>
      </c>
      <c r="AD18">
        <v>0.19901147639130401</v>
      </c>
      <c r="AE18">
        <v>3.07036908695652E-3</v>
      </c>
      <c r="AF18">
        <v>0.55141312956521704</v>
      </c>
      <c r="AG18">
        <v>0.53085883333333395</v>
      </c>
      <c r="AH18">
        <v>2.05543045652174E-2</v>
      </c>
      <c r="AI18">
        <v>7.3933897101449306E-2</v>
      </c>
      <c r="AJ18">
        <v>0.83430628069565205</v>
      </c>
      <c r="AK18">
        <v>1.7408485231884101</v>
      </c>
      <c r="AL18">
        <v>1.2781960173913001E-2</v>
      </c>
      <c r="AM18">
        <v>8</v>
      </c>
      <c r="AN18">
        <v>0.87260922173913003</v>
      </c>
      <c r="AO18">
        <v>0.209809103623188</v>
      </c>
      <c r="AP18">
        <v>0.215303072101449</v>
      </c>
      <c r="AQ18">
        <v>0.23369021739130399</v>
      </c>
      <c r="AR18">
        <v>0.115327340942029</v>
      </c>
      <c r="AS18">
        <v>0.27247336739130401</v>
      </c>
      <c r="AT18">
        <v>1.32583811594203E-2</v>
      </c>
      <c r="AU18">
        <v>9.9324706945652199</v>
      </c>
      <c r="AV18">
        <v>4.6416248771739097</v>
      </c>
      <c r="AW18">
        <v>1.09432304453623</v>
      </c>
      <c r="AX18">
        <v>1.6117858696231899</v>
      </c>
      <c r="AY18">
        <v>0.73933897101449297</v>
      </c>
      <c r="AZ18">
        <v>0.83430628069565205</v>
      </c>
      <c r="BA18">
        <v>1.04450911391304</v>
      </c>
      <c r="BB18">
        <v>5.5190682681159398E-2</v>
      </c>
      <c r="BC18">
        <v>18.021078842028999</v>
      </c>
      <c r="BD18">
        <v>0.16008639863669899</v>
      </c>
      <c r="BE18">
        <v>0.158573181420259</v>
      </c>
      <c r="BF18">
        <v>1.51321721643936E-3</v>
      </c>
      <c r="BG18">
        <v>3.1682343494865602E-2</v>
      </c>
      <c r="BH18">
        <v>3.1600428591984003E-2</v>
      </c>
      <c r="BI18" s="5">
        <v>8.1914902881601097E-5</v>
      </c>
      <c r="BJ18">
        <v>6.9847634140335998E-2</v>
      </c>
      <c r="BK18">
        <v>6.9259994359764002E-2</v>
      </c>
      <c r="BL18">
        <v>5.8763978057203403E-4</v>
      </c>
      <c r="BM18">
        <v>1.64869898547945E-2</v>
      </c>
      <c r="BN18">
        <v>0.113358745006546</v>
      </c>
      <c r="BO18">
        <v>0.47943429638081497</v>
      </c>
      <c r="BP18">
        <v>2.9005630434782602E-3</v>
      </c>
      <c r="BQ18">
        <v>0.81179968867263796</v>
      </c>
      <c r="BR18">
        <v>0.77538382891887603</v>
      </c>
      <c r="BS18">
        <v>3.6415859753761701E-2</v>
      </c>
      <c r="BT18">
        <v>0.170526393522176</v>
      </c>
      <c r="BU18">
        <v>0.16827206241904499</v>
      </c>
      <c r="BV18">
        <v>2.25433110313079E-3</v>
      </c>
      <c r="BW18">
        <v>0.53201213007416304</v>
      </c>
      <c r="BX18">
        <v>0.51287878001961196</v>
      </c>
      <c r="BY18">
        <v>1.9133350054551398E-2</v>
      </c>
      <c r="BZ18">
        <v>5.8219508423247399E-2</v>
      </c>
      <c r="CA18">
        <v>0.85302569051041699</v>
      </c>
      <c r="CB18">
        <v>1.8255080606632399</v>
      </c>
      <c r="CC18">
        <v>1.2781960173913001E-2</v>
      </c>
      <c r="CD18">
        <v>0.83341343675472601</v>
      </c>
      <c r="CE18">
        <v>0.178362973686437</v>
      </c>
      <c r="CF18">
        <v>0.197512586868828</v>
      </c>
      <c r="CG18">
        <v>0.16486989854794501</v>
      </c>
      <c r="CH18">
        <v>0.113358745006546</v>
      </c>
      <c r="CI18">
        <v>0.28766057782848897</v>
      </c>
      <c r="CJ18">
        <v>1.32583811594203E-2</v>
      </c>
      <c r="CK18">
        <v>9.7884366218386205</v>
      </c>
      <c r="CL18">
        <v>4.1615367953339897</v>
      </c>
      <c r="CM18">
        <v>0.93617051471721902</v>
      </c>
      <c r="CN18">
        <v>1.55277401938768</v>
      </c>
      <c r="CO18">
        <v>0.58219508423247401</v>
      </c>
      <c r="CP18">
        <v>0.85302569051041699</v>
      </c>
      <c r="CQ18">
        <v>1.0953048363979401</v>
      </c>
      <c r="CR18">
        <v>5.5190682681159398E-2</v>
      </c>
      <c r="CS18">
        <v>17.236197608333502</v>
      </c>
      <c r="CT18">
        <v>0.98293036222457897</v>
      </c>
      <c r="CU18">
        <v>0.85040652751922596</v>
      </c>
      <c r="CV18">
        <v>0.91817271709442105</v>
      </c>
      <c r="CW18">
        <v>0.70550620555877697</v>
      </c>
      <c r="CX18">
        <v>1.0557383298873899</v>
      </c>
      <c r="CY18">
        <v>0.95541203022003196</v>
      </c>
      <c r="CZ18">
        <v>1.0224370956420901</v>
      </c>
      <c r="DA18">
        <v>0.856867134571075</v>
      </c>
      <c r="DB18">
        <v>0.96481585502624501</v>
      </c>
      <c r="DC18">
        <v>0.78745353221893299</v>
      </c>
      <c r="DD18">
        <v>1.0486311912536599</v>
      </c>
      <c r="DE18">
        <v>0.89995801448821999</v>
      </c>
    </row>
    <row r="19" spans="1:109" x14ac:dyDescent="0.25">
      <c r="A19" t="s">
        <v>57</v>
      </c>
      <c r="C19">
        <v>2011</v>
      </c>
      <c r="D19">
        <v>245197</v>
      </c>
      <c r="E19">
        <v>44.273330000000001</v>
      </c>
      <c r="F19">
        <v>-71.222639999999998</v>
      </c>
      <c r="G19">
        <v>44.308199999999999</v>
      </c>
      <c r="H19">
        <v>-71.217699999999994</v>
      </c>
      <c r="I19">
        <v>5.87</v>
      </c>
      <c r="J19">
        <v>5.4</v>
      </c>
      <c r="K19">
        <v>15.43</v>
      </c>
      <c r="L19">
        <v>12.3</v>
      </c>
      <c r="M19">
        <v>0.48167878333333303</v>
      </c>
      <c r="N19">
        <v>0.46792955757575799</v>
      </c>
      <c r="O19">
        <v>1.3749151515151501E-2</v>
      </c>
      <c r="P19">
        <v>7.5059040909090893E-2</v>
      </c>
      <c r="Q19">
        <v>7.46163893939394E-2</v>
      </c>
      <c r="R19">
        <v>4.4266818181818199E-4</v>
      </c>
      <c r="S19">
        <v>0.458236363636364</v>
      </c>
      <c r="T19">
        <v>0.44439741363636398</v>
      </c>
      <c r="U19">
        <v>1.3838949999999999E-2</v>
      </c>
      <c r="V19">
        <v>4.4061060606060597E-2</v>
      </c>
      <c r="W19">
        <v>5.0425724242424301E-2</v>
      </c>
      <c r="X19">
        <v>1.18550560606061</v>
      </c>
      <c r="Y19">
        <v>4.3774227272727298E-2</v>
      </c>
      <c r="Z19">
        <v>2.9585966639061398</v>
      </c>
      <c r="AA19">
        <v>2.4259318985507199</v>
      </c>
      <c r="AB19">
        <v>0.53266486680469305</v>
      </c>
      <c r="AC19">
        <v>0.26068718840579702</v>
      </c>
      <c r="AD19">
        <v>0.26068718840579702</v>
      </c>
      <c r="AE19">
        <v>8.8854375431331994E-3</v>
      </c>
      <c r="AF19">
        <v>2.0450140372670802</v>
      </c>
      <c r="AG19">
        <v>1.75821437750173</v>
      </c>
      <c r="AH19">
        <v>0.28679967701863401</v>
      </c>
      <c r="AI19">
        <v>0.204566321601104</v>
      </c>
      <c r="AJ19">
        <v>0.205405346445825</v>
      </c>
      <c r="AK19">
        <v>3.2019607336093898</v>
      </c>
      <c r="AL19">
        <v>2.8036397515528E-2</v>
      </c>
      <c r="AM19">
        <v>11</v>
      </c>
      <c r="AN19">
        <v>3.69009638030303</v>
      </c>
      <c r="AO19">
        <v>0.61394178939393895</v>
      </c>
      <c r="AP19">
        <v>1.32873016969697</v>
      </c>
      <c r="AQ19">
        <v>0.44061060606060598</v>
      </c>
      <c r="AR19">
        <v>5.0425724242424301E-2</v>
      </c>
      <c r="AS19">
        <v>0.71130336363636404</v>
      </c>
      <c r="AT19">
        <v>0.26535282575757602</v>
      </c>
      <c r="AU19">
        <v>18.1004608560606</v>
      </c>
      <c r="AV19">
        <v>25.917722559006201</v>
      </c>
      <c r="AW19">
        <v>2.1916768454106301</v>
      </c>
      <c r="AX19">
        <v>6.6724780345065504</v>
      </c>
      <c r="AY19">
        <v>2.04566321601104</v>
      </c>
      <c r="AZ19">
        <v>0.205405346445825</v>
      </c>
      <c r="BA19">
        <v>1.9211764375431299</v>
      </c>
      <c r="BB19">
        <v>0.1729182394755</v>
      </c>
      <c r="BC19">
        <v>50.1270411766736</v>
      </c>
      <c r="BD19">
        <v>0.41862920035814999</v>
      </c>
      <c r="BE19">
        <v>0.40824386725172201</v>
      </c>
      <c r="BF19">
        <v>1.0385333106428399E-2</v>
      </c>
      <c r="BG19">
        <v>6.03397440250069E-2</v>
      </c>
      <c r="BH19">
        <v>6.0053685256380801E-2</v>
      </c>
      <c r="BI19">
        <v>2.8605876862607398E-4</v>
      </c>
      <c r="BJ19">
        <v>0.41900602370608903</v>
      </c>
      <c r="BK19">
        <v>0.40743521865747301</v>
      </c>
      <c r="BL19">
        <v>1.15708050486166E-2</v>
      </c>
      <c r="BM19">
        <v>3.1657331837596302E-2</v>
      </c>
      <c r="BN19">
        <v>4.8853500038239302E-2</v>
      </c>
      <c r="BO19">
        <v>1.1902267929108801</v>
      </c>
      <c r="BP19">
        <v>4.3774227272727298E-2</v>
      </c>
      <c r="BQ19">
        <v>1.6186196890444799</v>
      </c>
      <c r="BR19">
        <v>1.4591889096019399</v>
      </c>
      <c r="BS19">
        <v>0.159430779442541</v>
      </c>
      <c r="BT19">
        <v>0.217409228351123</v>
      </c>
      <c r="BU19">
        <v>0.211229160183147</v>
      </c>
      <c r="BV19">
        <v>6.1800681679759096E-3</v>
      </c>
      <c r="BW19">
        <v>1.85508712941718</v>
      </c>
      <c r="BX19">
        <v>1.61908571562841</v>
      </c>
      <c r="BY19">
        <v>0.23600141378876899</v>
      </c>
      <c r="BZ19">
        <v>0.13471109603450901</v>
      </c>
      <c r="CA19">
        <v>0.188480014440531</v>
      </c>
      <c r="CB19">
        <v>3.35212249473128</v>
      </c>
      <c r="CC19">
        <v>2.8036397515528E-2</v>
      </c>
      <c r="CD19">
        <v>3.1998330643165902</v>
      </c>
      <c r="CE19">
        <v>0.49321615659106599</v>
      </c>
      <c r="CF19">
        <v>1.21140052303749</v>
      </c>
      <c r="CG19">
        <v>0.31657331837596298</v>
      </c>
      <c r="CH19">
        <v>4.8853500038239302E-2</v>
      </c>
      <c r="CI19">
        <v>0.71413607574652505</v>
      </c>
      <c r="CJ19">
        <v>0.26535282575757602</v>
      </c>
      <c r="CK19">
        <v>17.2493654521877</v>
      </c>
      <c r="CL19">
        <v>13.551922182973501</v>
      </c>
      <c r="CM19">
        <v>1.8219296795761699</v>
      </c>
      <c r="CN19">
        <v>5.9730486278710497</v>
      </c>
      <c r="CO19">
        <v>1.3471109603450899</v>
      </c>
      <c r="CP19">
        <v>0.188480014440531</v>
      </c>
      <c r="CQ19">
        <v>2.0112734968387702</v>
      </c>
      <c r="CR19">
        <v>0.1729182394755</v>
      </c>
      <c r="CS19">
        <v>36.066683205908497</v>
      </c>
      <c r="CT19">
        <v>0.96882098913192705</v>
      </c>
      <c r="CU19">
        <v>0.80389708280563399</v>
      </c>
      <c r="CV19">
        <v>0.91438841819763195</v>
      </c>
      <c r="CW19">
        <v>0.71848773956298795</v>
      </c>
      <c r="CX19">
        <v>1.0039824247360201</v>
      </c>
      <c r="CY19">
        <v>0.869104504585266</v>
      </c>
      <c r="CZ19">
        <v>0.91760033369064298</v>
      </c>
      <c r="DA19">
        <v>0.83398509025573697</v>
      </c>
      <c r="DB19">
        <v>0.90712684392929099</v>
      </c>
      <c r="DC19">
        <v>0.65852040052413896</v>
      </c>
      <c r="DD19">
        <v>1.04689681529999</v>
      </c>
      <c r="DE19">
        <v>0.54709035158157304</v>
      </c>
    </row>
    <row r="20" spans="1:109" x14ac:dyDescent="0.25">
      <c r="A20" t="s">
        <v>61</v>
      </c>
      <c r="C20">
        <v>2011</v>
      </c>
      <c r="D20">
        <v>14115</v>
      </c>
      <c r="E20">
        <v>37.67192</v>
      </c>
      <c r="F20">
        <v>-105.57991</v>
      </c>
      <c r="G20">
        <v>37.724899999999998</v>
      </c>
      <c r="H20">
        <v>-105.5185</v>
      </c>
      <c r="I20">
        <v>3.81</v>
      </c>
      <c r="J20">
        <v>3.68</v>
      </c>
      <c r="K20">
        <v>8.7799999999999994</v>
      </c>
      <c r="L20">
        <v>8.2899999999999991</v>
      </c>
      <c r="M20">
        <v>0.32833128849363202</v>
      </c>
      <c r="N20">
        <v>0.32180124378568298</v>
      </c>
      <c r="O20">
        <v>6.5300582345191004E-3</v>
      </c>
      <c r="P20">
        <v>7.4844389328063199E-2</v>
      </c>
      <c r="Q20">
        <v>7.4441832630654403E-2</v>
      </c>
      <c r="R20">
        <v>4.0255669740887098E-4</v>
      </c>
      <c r="S20">
        <v>0.579449407114624</v>
      </c>
      <c r="T20">
        <v>0.55977191919191904</v>
      </c>
      <c r="U20">
        <v>1.9677487922705302E-2</v>
      </c>
      <c r="V20">
        <v>5.4745862977602103E-2</v>
      </c>
      <c r="W20">
        <v>0.35826687663592399</v>
      </c>
      <c r="X20">
        <v>1.4049405050505099</v>
      </c>
      <c r="Y20">
        <v>7.2393758893280601E-3</v>
      </c>
      <c r="Z20">
        <v>1.0668533600877199</v>
      </c>
      <c r="AA20">
        <v>1.0020409586193699</v>
      </c>
      <c r="AB20">
        <v>6.4812410907703996E-2</v>
      </c>
      <c r="AC20">
        <v>0.23578895022883301</v>
      </c>
      <c r="AD20">
        <v>0.23578895022883301</v>
      </c>
      <c r="AE20">
        <v>6.1277818649885596E-3</v>
      </c>
      <c r="AF20">
        <v>1.3301559370709399</v>
      </c>
      <c r="AG20">
        <v>1.22506397311213</v>
      </c>
      <c r="AH20">
        <v>0.105091955625477</v>
      </c>
      <c r="AI20">
        <v>0.10941271357742199</v>
      </c>
      <c r="AJ20">
        <v>0.84437646163234203</v>
      </c>
      <c r="AK20">
        <v>3.5083100610221201</v>
      </c>
      <c r="AL20">
        <v>1.0620687871853499E-2</v>
      </c>
      <c r="AM20">
        <v>9</v>
      </c>
      <c r="AN20">
        <v>1.77306288682477</v>
      </c>
      <c r="AO20">
        <v>0.451200482213439</v>
      </c>
      <c r="AP20">
        <v>1.6873941630215199</v>
      </c>
      <c r="AQ20">
        <v>0.547458629776021</v>
      </c>
      <c r="AR20">
        <v>0.35826687663592399</v>
      </c>
      <c r="AS20">
        <v>0.84296430303030301</v>
      </c>
      <c r="AT20">
        <v>3.5361134606939001E-2</v>
      </c>
      <c r="AU20">
        <v>14.6957084187527</v>
      </c>
      <c r="AV20">
        <v>5.8224034002669702</v>
      </c>
      <c r="AW20">
        <v>1.41575160509153</v>
      </c>
      <c r="AX20">
        <v>4.0712401052059501</v>
      </c>
      <c r="AY20">
        <v>1.0941271357742199</v>
      </c>
      <c r="AZ20">
        <v>0.84437646163234203</v>
      </c>
      <c r="BA20">
        <v>2.10498603661327</v>
      </c>
      <c r="BB20">
        <v>4.8247282093821502E-2</v>
      </c>
      <c r="BC20">
        <v>24.401132059553799</v>
      </c>
      <c r="BD20">
        <v>0.30997076640957499</v>
      </c>
      <c r="BE20">
        <v>0.30415065781275802</v>
      </c>
      <c r="BF20">
        <v>5.82010859681665E-3</v>
      </c>
      <c r="BG20">
        <v>6.0717107204484602E-2</v>
      </c>
      <c r="BH20">
        <v>6.0452161091468601E-2</v>
      </c>
      <c r="BI20">
        <v>2.6494611301603301E-4</v>
      </c>
      <c r="BJ20">
        <v>0.55990297245220699</v>
      </c>
      <c r="BK20">
        <v>0.54153061993461604</v>
      </c>
      <c r="BL20">
        <v>1.8372352517590802E-2</v>
      </c>
      <c r="BM20">
        <v>4.6706270397378499E-2</v>
      </c>
      <c r="BN20">
        <v>0.37996039665561399</v>
      </c>
      <c r="BO20">
        <v>1.60253153378208</v>
      </c>
      <c r="BP20">
        <v>7.2393758893280601E-3</v>
      </c>
      <c r="BQ20">
        <v>0.88538818132768704</v>
      </c>
      <c r="BR20">
        <v>0.84074901334542396</v>
      </c>
      <c r="BS20">
        <v>4.4639167982261897E-2</v>
      </c>
      <c r="BT20">
        <v>0.20887219688696901</v>
      </c>
      <c r="BU20">
        <v>0.20406366595825001</v>
      </c>
      <c r="BV20">
        <v>4.8085309287193203E-3</v>
      </c>
      <c r="BW20">
        <v>1.3057216430802101</v>
      </c>
      <c r="BX20">
        <v>1.2044551892345301</v>
      </c>
      <c r="BY20">
        <v>0.10126645384567599</v>
      </c>
      <c r="BZ20">
        <v>8.6830316757715506E-2</v>
      </c>
      <c r="CA20">
        <v>0.90661240113130304</v>
      </c>
      <c r="CB20">
        <v>3.969596393996</v>
      </c>
      <c r="CC20">
        <v>1.0620687871853499E-2</v>
      </c>
      <c r="CD20">
        <v>1.67254992694962</v>
      </c>
      <c r="CE20">
        <v>0.365771748526871</v>
      </c>
      <c r="CF20">
        <v>1.62835708617423</v>
      </c>
      <c r="CG20">
        <v>0.46706270397378502</v>
      </c>
      <c r="CH20">
        <v>0.37996039665561399</v>
      </c>
      <c r="CI20">
        <v>0.96151892026925101</v>
      </c>
      <c r="CJ20">
        <v>3.5361134606939001E-2</v>
      </c>
      <c r="CK20">
        <v>14.510581916805499</v>
      </c>
      <c r="CL20">
        <v>4.7963805689323697</v>
      </c>
      <c r="CM20">
        <v>1.2515053252474799</v>
      </c>
      <c r="CN20">
        <v>3.99019989831532</v>
      </c>
      <c r="CO20">
        <v>0.86830316757715498</v>
      </c>
      <c r="CP20">
        <v>0.90661240113130304</v>
      </c>
      <c r="CQ20">
        <v>2.3817578363976</v>
      </c>
      <c r="CR20">
        <v>4.8247282093821502E-2</v>
      </c>
      <c r="CS20">
        <v>23.243006480338799</v>
      </c>
      <c r="CT20">
        <v>1.06055128574371</v>
      </c>
      <c r="CU20">
        <v>0.81124460697174094</v>
      </c>
      <c r="CV20">
        <v>0.96626722812652599</v>
      </c>
      <c r="CW20">
        <v>0.85314702987670898</v>
      </c>
      <c r="CX20">
        <v>1.1406401395797701</v>
      </c>
      <c r="CY20">
        <v>0.94407927989959695</v>
      </c>
      <c r="CZ20">
        <v>1.0737063884735101</v>
      </c>
      <c r="DA20">
        <v>0.88584387302398704</v>
      </c>
      <c r="DB20">
        <v>0.98163050413131703</v>
      </c>
      <c r="DC20">
        <v>0.79360353946685802</v>
      </c>
      <c r="DD20">
        <v>1.1314839124679601</v>
      </c>
      <c r="DE20">
        <v>0.829906165599823</v>
      </c>
    </row>
    <row r="21" spans="1:109" x14ac:dyDescent="0.25">
      <c r="A21" t="s">
        <v>64</v>
      </c>
      <c r="C21">
        <v>2011</v>
      </c>
      <c r="D21">
        <v>174100</v>
      </c>
      <c r="E21">
        <v>35.606110000000001</v>
      </c>
      <c r="F21">
        <v>-83.963909999999998</v>
      </c>
      <c r="G21">
        <v>35.633400000000002</v>
      </c>
      <c r="H21">
        <v>-83.941599999999994</v>
      </c>
      <c r="I21">
        <v>10.63</v>
      </c>
      <c r="J21">
        <v>8.9600000000000009</v>
      </c>
      <c r="K21">
        <v>21.39</v>
      </c>
      <c r="L21">
        <v>15.03</v>
      </c>
      <c r="M21">
        <v>1.1630636945981601</v>
      </c>
      <c r="N21">
        <v>1.08165201798419</v>
      </c>
      <c r="O21">
        <v>8.1411702338603398E-2</v>
      </c>
      <c r="P21">
        <v>0.220307648913043</v>
      </c>
      <c r="Q21">
        <v>0.21612764351119901</v>
      </c>
      <c r="R21">
        <v>4.1800054018445304E-3</v>
      </c>
      <c r="S21">
        <v>1.0929113656126499</v>
      </c>
      <c r="T21">
        <v>1.01938247529644</v>
      </c>
      <c r="U21">
        <v>7.3528899407114601E-2</v>
      </c>
      <c r="V21">
        <v>0.124584084321476</v>
      </c>
      <c r="W21">
        <v>0.173813785671937</v>
      </c>
      <c r="X21">
        <v>2.34122780401845</v>
      </c>
      <c r="Y21">
        <v>3.2279717193675901E-2</v>
      </c>
      <c r="Z21">
        <v>5.5674157594637697</v>
      </c>
      <c r="AA21">
        <v>3.8774574801014499</v>
      </c>
      <c r="AB21">
        <v>1.6899582985072501</v>
      </c>
      <c r="AC21">
        <v>0.40533643391304303</v>
      </c>
      <c r="AD21">
        <v>0.40533643391304303</v>
      </c>
      <c r="AE21">
        <v>3.4615423840579702E-2</v>
      </c>
      <c r="AF21">
        <v>2.5733180582608699</v>
      </c>
      <c r="AG21">
        <v>2.1874919924927498</v>
      </c>
      <c r="AH21">
        <v>0.38582605776811602</v>
      </c>
      <c r="AI21">
        <v>0.31195694492753601</v>
      </c>
      <c r="AJ21">
        <v>0.40957809789855099</v>
      </c>
      <c r="AK21">
        <v>3.2312753214492802</v>
      </c>
      <c r="AL21">
        <v>3.1997402217391301E-2</v>
      </c>
      <c r="AM21">
        <v>11</v>
      </c>
      <c r="AN21">
        <v>10.345627404084301</v>
      </c>
      <c r="AO21">
        <v>2.0697411444005298</v>
      </c>
      <c r="AP21">
        <v>3.3027971630105402</v>
      </c>
      <c r="AQ21">
        <v>1.2458408432147601</v>
      </c>
      <c r="AR21">
        <v>0.173813785671937</v>
      </c>
      <c r="AS21">
        <v>1.4047366824110701</v>
      </c>
      <c r="AT21">
        <v>0.21299408027009201</v>
      </c>
      <c r="AU21">
        <v>29.755551188339901</v>
      </c>
      <c r="AV21">
        <v>58.787000864449297</v>
      </c>
      <c r="AW21">
        <v>4.0688477526521698</v>
      </c>
      <c r="AX21">
        <v>8.4785164500434806</v>
      </c>
      <c r="AY21">
        <v>3.1195694492753598</v>
      </c>
      <c r="AZ21">
        <v>0.40957809789855099</v>
      </c>
      <c r="BA21">
        <v>1.9387651928695699</v>
      </c>
      <c r="BB21">
        <v>0.22836827604347801</v>
      </c>
      <c r="BC21">
        <v>88.030646193884095</v>
      </c>
      <c r="BD21">
        <v>0.81122845836257296</v>
      </c>
      <c r="BE21">
        <v>0.77162199405995902</v>
      </c>
      <c r="BF21">
        <v>3.9606464302614199E-2</v>
      </c>
      <c r="BG21">
        <v>0.14069636786720599</v>
      </c>
      <c r="BH21">
        <v>0.13899152558800201</v>
      </c>
      <c r="BI21">
        <v>1.7048422792032101E-3</v>
      </c>
      <c r="BJ21">
        <v>0.99894278331839703</v>
      </c>
      <c r="BK21">
        <v>0.93751437045000297</v>
      </c>
      <c r="BL21">
        <v>6.1428412868393401E-2</v>
      </c>
      <c r="BM21">
        <v>6.7476001074600001E-2</v>
      </c>
      <c r="BN21">
        <v>0.14481500154634699</v>
      </c>
      <c r="BO21">
        <v>2.5550798902645599</v>
      </c>
      <c r="BP21">
        <v>3.2279717193675901E-2</v>
      </c>
      <c r="BQ21">
        <v>1.99599638838593</v>
      </c>
      <c r="BR21">
        <v>1.77878220429687</v>
      </c>
      <c r="BS21">
        <v>0.21721418408905799</v>
      </c>
      <c r="BT21">
        <v>0.36654309339496199</v>
      </c>
      <c r="BU21">
        <v>0.33823645695600002</v>
      </c>
      <c r="BV21">
        <v>2.8306636438962099E-2</v>
      </c>
      <c r="BW21">
        <v>2.3883854252494499</v>
      </c>
      <c r="BX21">
        <v>2.0560218466628299</v>
      </c>
      <c r="BY21">
        <v>0.33236357858662902</v>
      </c>
      <c r="BZ21">
        <v>0.18091594532258501</v>
      </c>
      <c r="CA21">
        <v>0.34673431490175899</v>
      </c>
      <c r="CB21">
        <v>3.5229700005480402</v>
      </c>
      <c r="CC21">
        <v>3.1997402217391301E-2</v>
      </c>
      <c r="CD21">
        <v>7.1341324624435902</v>
      </c>
      <c r="CE21">
        <v>1.3171931283124401</v>
      </c>
      <c r="CF21">
        <v>2.9997535557572101</v>
      </c>
      <c r="CG21">
        <v>0.67476001074600001</v>
      </c>
      <c r="CH21">
        <v>0.14481500154634699</v>
      </c>
      <c r="CI21">
        <v>1.53304793415874</v>
      </c>
      <c r="CJ21">
        <v>0.21299408027009201</v>
      </c>
      <c r="CK21">
        <v>25.0166961955353</v>
      </c>
      <c r="CL21">
        <v>19.130128232011302</v>
      </c>
      <c r="CM21">
        <v>3.6646719828287102</v>
      </c>
      <c r="CN21">
        <v>7.78427900003435</v>
      </c>
      <c r="CO21">
        <v>1.8091594532258499</v>
      </c>
      <c r="CP21">
        <v>0.34673431490175899</v>
      </c>
      <c r="CQ21">
        <v>2.1137820003288299</v>
      </c>
      <c r="CR21">
        <v>0.22836827604347801</v>
      </c>
      <c r="CS21">
        <v>46.077123240574601</v>
      </c>
      <c r="CT21">
        <v>0.83316177129745495</v>
      </c>
      <c r="CU21">
        <v>0.638635873794556</v>
      </c>
      <c r="CV21">
        <v>0.91401994228363004</v>
      </c>
      <c r="CW21">
        <v>0.54161012172698997</v>
      </c>
      <c r="CX21">
        <v>1.09134185314178</v>
      </c>
      <c r="CY21">
        <v>0.69749271869659402</v>
      </c>
      <c r="CZ21">
        <v>0.84656459093093905</v>
      </c>
      <c r="DA21">
        <v>0.90429347753524802</v>
      </c>
      <c r="DB21">
        <v>0.92813456058502197</v>
      </c>
      <c r="DC21">
        <v>0.57993882894516002</v>
      </c>
      <c r="DD21">
        <v>1.0902723073959399</v>
      </c>
      <c r="DE21">
        <v>0.35851398110389698</v>
      </c>
    </row>
    <row r="22" spans="1:109" x14ac:dyDescent="0.25">
      <c r="A22" t="s">
        <v>68</v>
      </c>
      <c r="C22">
        <v>2011</v>
      </c>
      <c r="D22">
        <v>15061</v>
      </c>
      <c r="E22">
        <v>31.863379999999999</v>
      </c>
      <c r="F22">
        <v>-104.80813000000001</v>
      </c>
      <c r="G22">
        <v>31.832999999999998</v>
      </c>
      <c r="H22">
        <v>-104.8094</v>
      </c>
      <c r="I22">
        <v>5.25</v>
      </c>
      <c r="J22">
        <v>5.03</v>
      </c>
      <c r="K22">
        <v>12.81</v>
      </c>
      <c r="L22">
        <v>12.07</v>
      </c>
      <c r="M22">
        <v>0.54554143978354996</v>
      </c>
      <c r="N22">
        <v>0.527088186277056</v>
      </c>
      <c r="O22">
        <v>1.8453216666666699E-2</v>
      </c>
      <c r="P22">
        <v>0.17902826064935101</v>
      </c>
      <c r="Q22">
        <v>0.176250687619048</v>
      </c>
      <c r="R22">
        <v>2.7775730303030298E-3</v>
      </c>
      <c r="S22">
        <v>0.44427630389610401</v>
      </c>
      <c r="T22">
        <v>0.43148069099567099</v>
      </c>
      <c r="U22">
        <v>1.27956124242424E-2</v>
      </c>
      <c r="V22">
        <v>5.1249835497835503E-2</v>
      </c>
      <c r="W22">
        <v>0.72402406151515197</v>
      </c>
      <c r="X22">
        <v>3.04473943290043</v>
      </c>
      <c r="Y22">
        <v>1.3150693246753199E-2</v>
      </c>
      <c r="Z22">
        <v>2.67558621532091</v>
      </c>
      <c r="AA22">
        <v>2.2740770524185998</v>
      </c>
      <c r="AB22">
        <v>0.40150915207980398</v>
      </c>
      <c r="AC22">
        <v>0.30483253719179398</v>
      </c>
      <c r="AD22">
        <v>0.30483253719179398</v>
      </c>
      <c r="AE22">
        <v>9.7879396950875195E-3</v>
      </c>
      <c r="AF22">
        <v>1.4127464517221899</v>
      </c>
      <c r="AG22">
        <v>1.2997205005458301</v>
      </c>
      <c r="AH22">
        <v>0.11302593338979899</v>
      </c>
      <c r="AI22">
        <v>0.102833438735178</v>
      </c>
      <c r="AJ22">
        <v>1.3349943092603</v>
      </c>
      <c r="AK22">
        <v>7.0098402872576697</v>
      </c>
      <c r="AL22">
        <v>1.7059313325804602E-2</v>
      </c>
      <c r="AM22">
        <v>9</v>
      </c>
      <c r="AN22">
        <v>2.7122377492640699</v>
      </c>
      <c r="AO22">
        <v>1.01767636372294</v>
      </c>
      <c r="AP22">
        <v>1.28619897753247</v>
      </c>
      <c r="AQ22">
        <v>0.51249835497835505</v>
      </c>
      <c r="AR22">
        <v>0.72402406151515197</v>
      </c>
      <c r="AS22">
        <v>1.82684365974026</v>
      </c>
      <c r="AT22">
        <v>5.0704341991342002E-2</v>
      </c>
      <c r="AU22">
        <v>17.130183601471899</v>
      </c>
      <c r="AV22">
        <v>14.963647702729199</v>
      </c>
      <c r="AW22">
        <v>1.77368109800489</v>
      </c>
      <c r="AX22">
        <v>4.32867560099755</v>
      </c>
      <c r="AY22">
        <v>1.0283343873517801</v>
      </c>
      <c r="AZ22">
        <v>1.3349943092603</v>
      </c>
      <c r="BA22">
        <v>4.2059041671372102</v>
      </c>
      <c r="BB22">
        <v>7.0466334010916606E-2</v>
      </c>
      <c r="BC22">
        <v>36.705703740880899</v>
      </c>
      <c r="BD22">
        <v>0.49391987577634</v>
      </c>
      <c r="BE22">
        <v>0.47879368640988301</v>
      </c>
      <c r="BF22">
        <v>1.5126189366457401E-2</v>
      </c>
      <c r="BG22">
        <v>0.117951619613856</v>
      </c>
      <c r="BH22">
        <v>0.116745973627106</v>
      </c>
      <c r="BI22">
        <v>1.2056459867501399E-3</v>
      </c>
      <c r="BJ22">
        <v>0.43114803796399398</v>
      </c>
      <c r="BK22">
        <v>0.419097510425119</v>
      </c>
      <c r="BL22">
        <v>1.20505275388758E-2</v>
      </c>
      <c r="BM22">
        <v>3.8436142513167799E-2</v>
      </c>
      <c r="BN22">
        <v>0.80580134730324804</v>
      </c>
      <c r="BO22">
        <v>3.5768892250609499</v>
      </c>
      <c r="BP22">
        <v>1.3150693246753199E-2</v>
      </c>
      <c r="BQ22">
        <v>2.2171280197037899</v>
      </c>
      <c r="BR22">
        <v>1.94142654189595</v>
      </c>
      <c r="BS22">
        <v>0.27570147780784099</v>
      </c>
      <c r="BT22">
        <v>0.231773565723432</v>
      </c>
      <c r="BU22">
        <v>0.22611513589891799</v>
      </c>
      <c r="BV22">
        <v>5.6584298245141596E-3</v>
      </c>
      <c r="BW22">
        <v>1.4138973827528301</v>
      </c>
      <c r="BX22">
        <v>1.3006872142913499</v>
      </c>
      <c r="BY22">
        <v>0.113210168461485</v>
      </c>
      <c r="BZ22">
        <v>8.5595927373307498E-2</v>
      </c>
      <c r="CA22">
        <v>1.4688658500398299</v>
      </c>
      <c r="CB22">
        <v>7.9725078905745903</v>
      </c>
      <c r="CC22">
        <v>1.7059313325804602E-2</v>
      </c>
      <c r="CD22">
        <v>2.4498560042153299</v>
      </c>
      <c r="CE22">
        <v>0.66808267917740705</v>
      </c>
      <c r="CF22">
        <v>1.2469812471774699</v>
      </c>
      <c r="CG22">
        <v>0.38436142513167798</v>
      </c>
      <c r="CH22">
        <v>0.80580134730324804</v>
      </c>
      <c r="CI22">
        <v>2.14613353503657</v>
      </c>
      <c r="CJ22">
        <v>5.0704341991342002E-2</v>
      </c>
      <c r="CK22">
        <v>16.751920583027399</v>
      </c>
      <c r="CL22">
        <v>12.183247617374301</v>
      </c>
      <c r="CM22">
        <v>1.34146903722972</v>
      </c>
      <c r="CN22">
        <v>4.3325062276308204</v>
      </c>
      <c r="CO22">
        <v>0.85595927373307501</v>
      </c>
      <c r="CP22">
        <v>1.4688658500398299</v>
      </c>
      <c r="CQ22">
        <v>4.7835047343447501</v>
      </c>
      <c r="CR22">
        <v>7.0466334010916606E-2</v>
      </c>
      <c r="CS22">
        <v>34.036019048409898</v>
      </c>
      <c r="CT22">
        <v>1.11294829845428</v>
      </c>
      <c r="CU22">
        <v>0.65884357690811202</v>
      </c>
      <c r="CV22">
        <v>0.97045022249221802</v>
      </c>
      <c r="CW22">
        <v>0.74997591972351096</v>
      </c>
      <c r="CX22">
        <v>1.17477679252625</v>
      </c>
      <c r="CY22">
        <v>0.90537554025650002</v>
      </c>
      <c r="CZ22">
        <v>1.1002787351608301</v>
      </c>
      <c r="DA22">
        <v>0.76033079624176003</v>
      </c>
      <c r="DB22">
        <v>1.00081467628479</v>
      </c>
      <c r="DC22">
        <v>0.83237445354461703</v>
      </c>
      <c r="DD22">
        <v>1.1373308897018399</v>
      </c>
      <c r="DE22">
        <v>0.82865130901336703</v>
      </c>
    </row>
    <row r="23" spans="1:109" x14ac:dyDescent="0.25">
      <c r="A23" t="s">
        <v>70</v>
      </c>
      <c r="C23">
        <v>2011</v>
      </c>
      <c r="D23">
        <v>107103</v>
      </c>
      <c r="E23">
        <v>36.615540000000003</v>
      </c>
      <c r="F23">
        <v>-92.878330000000005</v>
      </c>
      <c r="G23">
        <v>36.613799999999998</v>
      </c>
      <c r="H23">
        <v>-92.9221</v>
      </c>
      <c r="I23">
        <v>10.96</v>
      </c>
      <c r="J23">
        <v>9.75</v>
      </c>
      <c r="K23">
        <v>21.63</v>
      </c>
      <c r="L23">
        <v>18.8</v>
      </c>
      <c r="M23">
        <v>1.06859899657444</v>
      </c>
      <c r="N23">
        <v>1.0025114020421599</v>
      </c>
      <c r="O23">
        <v>6.6087673320158094E-2</v>
      </c>
      <c r="P23">
        <v>0.32330673438735202</v>
      </c>
      <c r="Q23">
        <v>0.31460406245059302</v>
      </c>
      <c r="R23">
        <v>8.7026719367588896E-3</v>
      </c>
      <c r="S23">
        <v>1.2199985513834</v>
      </c>
      <c r="T23">
        <v>1.13078528514493</v>
      </c>
      <c r="U23">
        <v>8.9213265480895906E-2</v>
      </c>
      <c r="V23">
        <v>0.151381357048748</v>
      </c>
      <c r="W23">
        <v>0.322851914920949</v>
      </c>
      <c r="X23">
        <v>4.3717525149209502</v>
      </c>
      <c r="Y23">
        <v>2.71364804347826E-2</v>
      </c>
      <c r="Z23">
        <v>4.4772473615072501</v>
      </c>
      <c r="AA23">
        <v>3.2841937043188398</v>
      </c>
      <c r="AB23">
        <v>1.1930536762753601</v>
      </c>
      <c r="AC23">
        <v>2.6114740818260902</v>
      </c>
      <c r="AD23">
        <v>2.6114740818260902</v>
      </c>
      <c r="AE23">
        <v>0.64487577805797103</v>
      </c>
      <c r="AF23">
        <v>2.4765130852173902</v>
      </c>
      <c r="AG23">
        <v>2.11992077815942</v>
      </c>
      <c r="AH23">
        <v>0.35659229002898502</v>
      </c>
      <c r="AI23">
        <v>0.29513259855072499</v>
      </c>
      <c r="AJ23">
        <v>0.41974732546376797</v>
      </c>
      <c r="AK23">
        <v>4.9896895542028998</v>
      </c>
      <c r="AL23">
        <v>4.5910510826086999E-2</v>
      </c>
      <c r="AM23">
        <v>11</v>
      </c>
      <c r="AN23">
        <v>8.3665868505599494</v>
      </c>
      <c r="AO23">
        <v>2.6863243007246398</v>
      </c>
      <c r="AP23">
        <v>3.7103997156126498</v>
      </c>
      <c r="AQ23">
        <v>1.51381357048748</v>
      </c>
      <c r="AR23">
        <v>0.322851914920949</v>
      </c>
      <c r="AS23">
        <v>2.6230515039525701</v>
      </c>
      <c r="AT23">
        <v>0.16729657809617901</v>
      </c>
      <c r="AU23">
        <v>30.390324464690401</v>
      </c>
      <c r="AV23">
        <v>39.848392686956501</v>
      </c>
      <c r="AW23">
        <v>25.290317679115901</v>
      </c>
      <c r="AX23">
        <v>8.1109913695217397</v>
      </c>
      <c r="AY23">
        <v>2.9513259855072498</v>
      </c>
      <c r="AZ23">
        <v>0.41974732546376797</v>
      </c>
      <c r="BA23">
        <v>2.99381373252174</v>
      </c>
      <c r="BB23">
        <v>0.28617862811594202</v>
      </c>
      <c r="BC23">
        <v>90.900767261941994</v>
      </c>
      <c r="BD23">
        <v>0.78329966759160796</v>
      </c>
      <c r="BE23">
        <v>0.74779001112868404</v>
      </c>
      <c r="BF23">
        <v>3.5509656462923499E-2</v>
      </c>
      <c r="BG23">
        <v>0.21127309515332801</v>
      </c>
      <c r="BH23">
        <v>0.20755678603198899</v>
      </c>
      <c r="BI23">
        <v>3.7163091213384199E-3</v>
      </c>
      <c r="BJ23">
        <v>1.1531594602916699</v>
      </c>
      <c r="BK23">
        <v>1.07345372927042</v>
      </c>
      <c r="BL23">
        <v>7.97057310212511E-2</v>
      </c>
      <c r="BM23">
        <v>0.10025567564868899</v>
      </c>
      <c r="BN23">
        <v>0.34785295898318402</v>
      </c>
      <c r="BO23">
        <v>5.0915577583297402</v>
      </c>
      <c r="BP23">
        <v>2.71364804347826E-2</v>
      </c>
      <c r="BQ23">
        <v>3.0981910006656102</v>
      </c>
      <c r="BR23">
        <v>2.5269042095175398</v>
      </c>
      <c r="BS23">
        <v>0.57128679114806702</v>
      </c>
      <c r="BT23">
        <v>1.7934263875646701</v>
      </c>
      <c r="BU23">
        <v>1.4892876359114799</v>
      </c>
      <c r="BV23">
        <v>0.30413875165318999</v>
      </c>
      <c r="BW23">
        <v>2.3104813834390701</v>
      </c>
      <c r="BX23">
        <v>2.00009996217827</v>
      </c>
      <c r="BY23">
        <v>0.31038142126080198</v>
      </c>
      <c r="BZ23">
        <v>0.21686601375939099</v>
      </c>
      <c r="CA23">
        <v>0.43180127666308998</v>
      </c>
      <c r="CB23">
        <v>5.78000194951872</v>
      </c>
      <c r="CC23">
        <v>4.5910510826086999E-2</v>
      </c>
      <c r="CD23">
        <v>6.0724324832383898</v>
      </c>
      <c r="CE23">
        <v>1.7461452910684501</v>
      </c>
      <c r="CF23">
        <v>3.4918754011868098</v>
      </c>
      <c r="CG23">
        <v>1.00255675648689</v>
      </c>
      <c r="CH23">
        <v>0.34785295898318402</v>
      </c>
      <c r="CI23">
        <v>3.05493465499785</v>
      </c>
      <c r="CJ23">
        <v>0.16729657809617901</v>
      </c>
      <c r="CK23">
        <v>26.8830941208053</v>
      </c>
      <c r="CL23">
        <v>26.374874403381501</v>
      </c>
      <c r="CM23">
        <v>16.699283521351798</v>
      </c>
      <c r="CN23">
        <v>7.49360656379005</v>
      </c>
      <c r="CO23">
        <v>2.1686601375939101</v>
      </c>
      <c r="CP23">
        <v>0.43180127666308998</v>
      </c>
      <c r="CQ23">
        <v>3.4680011697112301</v>
      </c>
      <c r="CR23">
        <v>0.28617862811594202</v>
      </c>
      <c r="CS23">
        <v>67.922405717735401</v>
      </c>
      <c r="CT23">
        <v>1.07743811607361</v>
      </c>
      <c r="CU23">
        <v>0.653475701808929</v>
      </c>
      <c r="CV23">
        <v>0.94521379470825195</v>
      </c>
      <c r="CW23">
        <v>0.66227227449417103</v>
      </c>
      <c r="CX23">
        <v>1.1646491289138801</v>
      </c>
      <c r="CY23">
        <v>0.733015537261963</v>
      </c>
      <c r="CZ23">
        <v>1.0287171602249101</v>
      </c>
      <c r="DA23">
        <v>0.68674868345260598</v>
      </c>
      <c r="DB23">
        <v>0.93295747041702304</v>
      </c>
      <c r="DC23">
        <v>0.73480874300003096</v>
      </c>
      <c r="DD23">
        <v>1.1583890914917001</v>
      </c>
      <c r="DE23">
        <v>0.69198566675186202</v>
      </c>
    </row>
    <row r="24" spans="1:109" x14ac:dyDescent="0.25">
      <c r="A24" t="s">
        <v>74</v>
      </c>
      <c r="C24">
        <v>2011</v>
      </c>
      <c r="D24">
        <v>132205</v>
      </c>
      <c r="E24">
        <v>47.43674</v>
      </c>
      <c r="F24">
        <v>-88.179590000000005</v>
      </c>
      <c r="G24">
        <v>47.459600000000002</v>
      </c>
      <c r="H24">
        <v>-88.149100000000004</v>
      </c>
      <c r="I24">
        <v>5.4</v>
      </c>
      <c r="J24">
        <v>5.25</v>
      </c>
      <c r="K24">
        <v>17.63</v>
      </c>
      <c r="L24">
        <v>15.12</v>
      </c>
      <c r="M24">
        <v>0.38698251705533598</v>
      </c>
      <c r="N24">
        <v>0.37752883185112002</v>
      </c>
      <c r="O24">
        <v>9.4537194795783902E-3</v>
      </c>
      <c r="P24">
        <v>4.5645096561264802E-2</v>
      </c>
      <c r="Q24">
        <v>4.5440018563899898E-2</v>
      </c>
      <c r="R24">
        <v>2.0507799736495399E-4</v>
      </c>
      <c r="S24">
        <v>0.31735268537549399</v>
      </c>
      <c r="T24">
        <v>0.309053980797101</v>
      </c>
      <c r="U24">
        <v>8.2987229117259496E-3</v>
      </c>
      <c r="V24">
        <v>2.3329608695652201E-2</v>
      </c>
      <c r="W24">
        <v>6.5297953162055306E-2</v>
      </c>
      <c r="X24">
        <v>0.92261668247694295</v>
      </c>
      <c r="Y24">
        <v>3.5390292213438701E-2</v>
      </c>
      <c r="Z24">
        <v>2.9707666219213298</v>
      </c>
      <c r="AA24">
        <v>2.3836320909565201</v>
      </c>
      <c r="AB24">
        <v>0.58713453404140803</v>
      </c>
      <c r="AC24">
        <v>1.7124651866521701</v>
      </c>
      <c r="AD24">
        <v>1.7124651866521701</v>
      </c>
      <c r="AE24">
        <v>0.33777854710352001</v>
      </c>
      <c r="AF24">
        <v>1.72136337018634</v>
      </c>
      <c r="AG24">
        <v>1.5342332493975199</v>
      </c>
      <c r="AH24">
        <v>0.187130129151139</v>
      </c>
      <c r="AI24">
        <v>0.21217370372670799</v>
      </c>
      <c r="AJ24">
        <v>0.30089778365838499</v>
      </c>
      <c r="AK24">
        <v>3.1470155426501001</v>
      </c>
      <c r="AL24">
        <v>2.3895477689440999E-2</v>
      </c>
      <c r="AM24">
        <v>12</v>
      </c>
      <c r="AN24">
        <v>2.90870674218709</v>
      </c>
      <c r="AO24">
        <v>0.370912327852437</v>
      </c>
      <c r="AP24">
        <v>0.91597327744400503</v>
      </c>
      <c r="AQ24">
        <v>0.23329608695652199</v>
      </c>
      <c r="AR24">
        <v>6.5297953162055306E-2</v>
      </c>
      <c r="AS24">
        <v>0.55357000948616597</v>
      </c>
      <c r="AT24">
        <v>0.22414166502635</v>
      </c>
      <c r="AU24">
        <v>17.271898106745699</v>
      </c>
      <c r="AV24">
        <v>25.869190628008301</v>
      </c>
      <c r="AW24">
        <v>15.7945998635797</v>
      </c>
      <c r="AX24">
        <v>5.4373468698882004</v>
      </c>
      <c r="AY24">
        <v>2.1217370372670801</v>
      </c>
      <c r="AZ24">
        <v>0.30089778365838499</v>
      </c>
      <c r="BA24">
        <v>1.8882093255900601</v>
      </c>
      <c r="BB24">
        <v>0.15337185427536201</v>
      </c>
      <c r="BC24">
        <v>63.565353605151103</v>
      </c>
      <c r="BD24">
        <v>0.37729167879077802</v>
      </c>
      <c r="BE24">
        <v>0.36830548940090901</v>
      </c>
      <c r="BF24">
        <v>8.9861893898685805E-3</v>
      </c>
      <c r="BG24">
        <v>3.6332830475246297E-2</v>
      </c>
      <c r="BH24">
        <v>3.6202916266029998E-2</v>
      </c>
      <c r="BI24">
        <v>1.29914209216305E-4</v>
      </c>
      <c r="BJ24">
        <v>0.294400930733559</v>
      </c>
      <c r="BK24">
        <v>0.28725916602836998</v>
      </c>
      <c r="BL24">
        <v>7.1417647051891797E-3</v>
      </c>
      <c r="BM24">
        <v>1.9132805598440401E-2</v>
      </c>
      <c r="BN24">
        <v>6.2247931538005702E-2</v>
      </c>
      <c r="BO24">
        <v>0.92735921322202097</v>
      </c>
      <c r="BP24">
        <v>3.5390292213438701E-2</v>
      </c>
      <c r="BQ24">
        <v>1.9835900593591</v>
      </c>
      <c r="BR24">
        <v>1.7218294009741499</v>
      </c>
      <c r="BS24">
        <v>0.26176065838495299</v>
      </c>
      <c r="BT24">
        <v>1.2625352203371101</v>
      </c>
      <c r="BU24">
        <v>1.07893401985709</v>
      </c>
      <c r="BV24">
        <v>0.18360120048001899</v>
      </c>
      <c r="BW24">
        <v>1.56480206741508</v>
      </c>
      <c r="BX24">
        <v>1.41016363836613</v>
      </c>
      <c r="BY24">
        <v>0.15463842904895</v>
      </c>
      <c r="BZ24">
        <v>0.14073781019685899</v>
      </c>
      <c r="CA24">
        <v>0.28084440711104203</v>
      </c>
      <c r="CB24">
        <v>3.3148498339166701</v>
      </c>
      <c r="CC24">
        <v>2.3895477689440999E-2</v>
      </c>
      <c r="CD24">
        <v>2.8347742471512598</v>
      </c>
      <c r="CE24">
        <v>0.29507717946901302</v>
      </c>
      <c r="CF24">
        <v>0.84789042958108896</v>
      </c>
      <c r="CG24">
        <v>0.191328055984404</v>
      </c>
      <c r="CH24">
        <v>6.2247931538005702E-2</v>
      </c>
      <c r="CI24">
        <v>0.55641552793321303</v>
      </c>
      <c r="CJ24">
        <v>0.22414166502635</v>
      </c>
      <c r="CK24">
        <v>17.011875042516099</v>
      </c>
      <c r="CL24">
        <v>16.641859131402299</v>
      </c>
      <c r="CM24">
        <v>11.317579459288201</v>
      </c>
      <c r="CN24">
        <v>4.8917526046237603</v>
      </c>
      <c r="CO24">
        <v>1.40737810196859</v>
      </c>
      <c r="CP24">
        <v>0.28084440711104203</v>
      </c>
      <c r="CQ24">
        <v>1.9889099003499999</v>
      </c>
      <c r="CR24">
        <v>0.15337185427536201</v>
      </c>
      <c r="CS24">
        <v>48.681695470394303</v>
      </c>
      <c r="CT24">
        <v>0.95329070091247603</v>
      </c>
      <c r="CU24">
        <v>0.79598540067672696</v>
      </c>
      <c r="CV24">
        <v>0.92767745256423995</v>
      </c>
      <c r="CW24">
        <v>0.82010829448699996</v>
      </c>
      <c r="CX24">
        <v>1.0051403045654299</v>
      </c>
      <c r="CY24">
        <v>0.97495794296264604</v>
      </c>
      <c r="CZ24">
        <v>0.93335485458374001</v>
      </c>
      <c r="DA24">
        <v>0.73726183176040605</v>
      </c>
      <c r="DB24">
        <v>0.90904808044433605</v>
      </c>
      <c r="DC24">
        <v>0.66331410408019997</v>
      </c>
      <c r="DD24">
        <v>1.0533312559127801</v>
      </c>
      <c r="DE24">
        <v>0.66770309209823597</v>
      </c>
    </row>
    <row r="25" spans="1:109" x14ac:dyDescent="0.25">
      <c r="A25" t="s">
        <v>78</v>
      </c>
      <c r="C25">
        <v>2011</v>
      </c>
      <c r="D25">
        <v>203124</v>
      </c>
      <c r="E25">
        <v>37.647649999999999</v>
      </c>
      <c r="F25">
        <v>-79.559039999999996</v>
      </c>
      <c r="G25">
        <v>37.626600000000003</v>
      </c>
      <c r="H25">
        <v>-79.512500000000003</v>
      </c>
      <c r="I25">
        <v>11.79</v>
      </c>
      <c r="J25">
        <v>9.8000000000000007</v>
      </c>
      <c r="K25">
        <v>21.37</v>
      </c>
      <c r="L25">
        <v>15.87</v>
      </c>
      <c r="M25">
        <v>1.56926038550725</v>
      </c>
      <c r="N25">
        <v>1.4238085973912999</v>
      </c>
      <c r="O25">
        <v>0.14545173927536201</v>
      </c>
      <c r="P25">
        <v>0.28534154065217399</v>
      </c>
      <c r="Q25">
        <v>0.27764782492753598</v>
      </c>
      <c r="R25">
        <v>7.6937070289855103E-3</v>
      </c>
      <c r="S25">
        <v>1.38886180434783</v>
      </c>
      <c r="T25">
        <v>1.2716017767391301</v>
      </c>
      <c r="U25">
        <v>0.117260036666667</v>
      </c>
      <c r="V25">
        <v>0.19693174637681199</v>
      </c>
      <c r="W25">
        <v>0.21671616644927499</v>
      </c>
      <c r="X25">
        <v>2.4669958115942001</v>
      </c>
      <c r="Y25">
        <v>2.7764522608695701E-2</v>
      </c>
      <c r="Z25">
        <v>5.7287736797619004</v>
      </c>
      <c r="AA25">
        <v>3.8950160047618998</v>
      </c>
      <c r="AB25">
        <v>1.8337575940476201</v>
      </c>
      <c r="AC25">
        <v>0.47991839285714299</v>
      </c>
      <c r="AD25">
        <v>0.47991839285714299</v>
      </c>
      <c r="AE25">
        <v>4.2863932142857199E-2</v>
      </c>
      <c r="AF25">
        <v>3.2954794285714302</v>
      </c>
      <c r="AG25">
        <v>2.67201320119048</v>
      </c>
      <c r="AH25">
        <v>0.62346621071428598</v>
      </c>
      <c r="AI25">
        <v>0.470360476190476</v>
      </c>
      <c r="AJ25">
        <v>0.471906716666667</v>
      </c>
      <c r="AK25">
        <v>3.5184777380952399</v>
      </c>
      <c r="AL25">
        <v>2.4896292857142899E-2</v>
      </c>
      <c r="AM25">
        <v>11</v>
      </c>
      <c r="AN25">
        <v>11.926505095797101</v>
      </c>
      <c r="AO25">
        <v>2.2687897586956498</v>
      </c>
      <c r="AP25">
        <v>4.2757711626086996</v>
      </c>
      <c r="AQ25">
        <v>1.9693174637681199</v>
      </c>
      <c r="AR25">
        <v>0.21671616644927499</v>
      </c>
      <c r="AS25">
        <v>1.48019748695652</v>
      </c>
      <c r="AT25">
        <v>0.16151593101449299</v>
      </c>
      <c r="AU25">
        <v>33.298813083768103</v>
      </c>
      <c r="AV25">
        <v>54.626666261904802</v>
      </c>
      <c r="AW25">
        <v>4.1429161714285696</v>
      </c>
      <c r="AX25">
        <v>11.2847808630952</v>
      </c>
      <c r="AY25">
        <v>4.7036047619047601</v>
      </c>
      <c r="AZ25">
        <v>0.471906716666667</v>
      </c>
      <c r="BA25">
        <v>2.1110866428571402</v>
      </c>
      <c r="BB25">
        <v>0.16172775238095199</v>
      </c>
      <c r="BC25">
        <v>88.502689219047596</v>
      </c>
      <c r="BD25">
        <v>1.0290868903543</v>
      </c>
      <c r="BE25">
        <v>0.96653606083598398</v>
      </c>
      <c r="BF25">
        <v>6.2550829518314199E-2</v>
      </c>
      <c r="BG25">
        <v>0.22135027631061199</v>
      </c>
      <c r="BH25">
        <v>0.21672041823113999</v>
      </c>
      <c r="BI25">
        <v>4.62985807947194E-3</v>
      </c>
      <c r="BJ25">
        <v>1.2466546834371099</v>
      </c>
      <c r="BK25">
        <v>1.15217809207498</v>
      </c>
      <c r="BL25">
        <v>9.4476591362131004E-2</v>
      </c>
      <c r="BM25">
        <v>0.106102470357838</v>
      </c>
      <c r="BN25">
        <v>0.16685674415625501</v>
      </c>
      <c r="BO25">
        <v>2.5181502087790899</v>
      </c>
      <c r="BP25">
        <v>2.7764522608695701E-2</v>
      </c>
      <c r="BQ25">
        <v>2.3650476834216101</v>
      </c>
      <c r="BR25">
        <v>2.0525128688690399</v>
      </c>
      <c r="BS25">
        <v>0.31253481455257198</v>
      </c>
      <c r="BT25">
        <v>0.48232570598163799</v>
      </c>
      <c r="BU25">
        <v>0.43903068076680002</v>
      </c>
      <c r="BV25">
        <v>4.3295025214837697E-2</v>
      </c>
      <c r="BW25">
        <v>2.9725440844178501</v>
      </c>
      <c r="BX25">
        <v>2.4652821095530801</v>
      </c>
      <c r="BY25">
        <v>0.50726197486476998</v>
      </c>
      <c r="BZ25">
        <v>0.21560420598585001</v>
      </c>
      <c r="CA25">
        <v>0.37583860911668798</v>
      </c>
      <c r="CB25">
        <v>3.6391622566780399</v>
      </c>
      <c r="CC25">
        <v>2.4896292857142899E-2</v>
      </c>
      <c r="CD25">
        <v>7.6726235611353699</v>
      </c>
      <c r="CE25">
        <v>1.7538033381075699</v>
      </c>
      <c r="CF25">
        <v>3.8024058651189301</v>
      </c>
      <c r="CG25">
        <v>1.06102470357838</v>
      </c>
      <c r="CH25">
        <v>0.16685674415625501</v>
      </c>
      <c r="CI25">
        <v>1.51089012526745</v>
      </c>
      <c r="CJ25">
        <v>0.16151593101449299</v>
      </c>
      <c r="CK25">
        <v>27.1291202607872</v>
      </c>
      <c r="CL25">
        <v>20.420160081101098</v>
      </c>
      <c r="CM25">
        <v>4.16469883757705</v>
      </c>
      <c r="CN25">
        <v>9.9970879534237298</v>
      </c>
      <c r="CO25">
        <v>2.1560420598585002</v>
      </c>
      <c r="CP25">
        <v>0.37583860911668798</v>
      </c>
      <c r="CQ25">
        <v>2.1834973540068301</v>
      </c>
      <c r="CR25">
        <v>0.16172775238095199</v>
      </c>
      <c r="CS25">
        <v>50.459052670616103</v>
      </c>
      <c r="CT25">
        <v>0.76993215084075906</v>
      </c>
      <c r="CU25">
        <v>0.77573800086975098</v>
      </c>
      <c r="CV25">
        <v>0.89760887622833296</v>
      </c>
      <c r="CW25">
        <v>0.53877788782119795</v>
      </c>
      <c r="CX25">
        <v>1.02073550224304</v>
      </c>
      <c r="CY25">
        <v>0.655778288841248</v>
      </c>
      <c r="CZ25">
        <v>0.796425640583038</v>
      </c>
      <c r="DA25">
        <v>1.00501608848572</v>
      </c>
      <c r="DB25">
        <v>0.90200656652450595</v>
      </c>
      <c r="DC25">
        <v>0.45838078856468201</v>
      </c>
      <c r="DD25">
        <v>1.0343002080917401</v>
      </c>
      <c r="DE25">
        <v>0.41283664107322698</v>
      </c>
    </row>
    <row r="26" spans="1:109" x14ac:dyDescent="0.25">
      <c r="A26" t="s">
        <v>82</v>
      </c>
      <c r="C26">
        <v>2011</v>
      </c>
      <c r="D26">
        <v>174098</v>
      </c>
      <c r="E26">
        <v>35.391689999999997</v>
      </c>
      <c r="F26">
        <v>-84.001890000000003</v>
      </c>
      <c r="G26">
        <v>35.633400000000002</v>
      </c>
      <c r="H26">
        <v>-83.941599999999994</v>
      </c>
      <c r="I26">
        <v>10.63</v>
      </c>
      <c r="J26">
        <v>8.9700000000000006</v>
      </c>
      <c r="K26">
        <v>21.39</v>
      </c>
      <c r="L26">
        <v>14.88</v>
      </c>
      <c r="M26">
        <v>1.1630636945981601</v>
      </c>
      <c r="N26">
        <v>1.08165201798419</v>
      </c>
      <c r="O26">
        <v>8.1411702338603398E-2</v>
      </c>
      <c r="P26">
        <v>0.220307648913043</v>
      </c>
      <c r="Q26">
        <v>0.21612764351119901</v>
      </c>
      <c r="R26">
        <v>4.1800054018445304E-3</v>
      </c>
      <c r="S26">
        <v>1.0929113656126499</v>
      </c>
      <c r="T26">
        <v>1.01938247529644</v>
      </c>
      <c r="U26">
        <v>7.3528899407114601E-2</v>
      </c>
      <c r="V26">
        <v>0.124584084321476</v>
      </c>
      <c r="W26">
        <v>0.173813785671937</v>
      </c>
      <c r="X26">
        <v>2.34122780401845</v>
      </c>
      <c r="Y26">
        <v>3.2279717193675901E-2</v>
      </c>
      <c r="Z26">
        <v>5.5674157594637697</v>
      </c>
      <c r="AA26">
        <v>3.8774574801014499</v>
      </c>
      <c r="AB26">
        <v>1.6899582985072501</v>
      </c>
      <c r="AC26">
        <v>0.40533643391304303</v>
      </c>
      <c r="AD26">
        <v>0.40533643391304303</v>
      </c>
      <c r="AE26">
        <v>3.4615423840579702E-2</v>
      </c>
      <c r="AF26">
        <v>2.5733180582608699</v>
      </c>
      <c r="AG26">
        <v>2.1874919924927498</v>
      </c>
      <c r="AH26">
        <v>0.38582605776811602</v>
      </c>
      <c r="AI26">
        <v>0.31195694492753601</v>
      </c>
      <c r="AJ26">
        <v>0.40957809789855099</v>
      </c>
      <c r="AK26">
        <v>3.2312753214492802</v>
      </c>
      <c r="AL26">
        <v>3.1997402217391301E-2</v>
      </c>
      <c r="AM26">
        <v>11</v>
      </c>
      <c r="AN26">
        <v>10.345627404084301</v>
      </c>
      <c r="AO26">
        <v>2.0697411444005298</v>
      </c>
      <c r="AP26">
        <v>3.3027971630105402</v>
      </c>
      <c r="AQ26">
        <v>1.2458408432147601</v>
      </c>
      <c r="AR26">
        <v>0.173813785671937</v>
      </c>
      <c r="AS26">
        <v>1.4047366824110701</v>
      </c>
      <c r="AT26">
        <v>0.21299408027009201</v>
      </c>
      <c r="AU26">
        <v>29.755551188339901</v>
      </c>
      <c r="AV26">
        <v>58.787000864449297</v>
      </c>
      <c r="AW26">
        <v>4.0688477526521698</v>
      </c>
      <c r="AX26">
        <v>8.4785164500434806</v>
      </c>
      <c r="AY26">
        <v>3.1195694492753598</v>
      </c>
      <c r="AZ26">
        <v>0.40957809789855099</v>
      </c>
      <c r="BA26">
        <v>1.9387651928695699</v>
      </c>
      <c r="BB26">
        <v>0.22836827604347801</v>
      </c>
      <c r="BC26">
        <v>88.030646193884095</v>
      </c>
      <c r="BD26">
        <v>0.80406514028724296</v>
      </c>
      <c r="BE26">
        <v>0.76515505460120503</v>
      </c>
      <c r="BF26">
        <v>3.89100856860378E-2</v>
      </c>
      <c r="BG26">
        <v>0.152361269357002</v>
      </c>
      <c r="BH26">
        <v>0.150362017079848</v>
      </c>
      <c r="BI26">
        <v>1.99925227715411E-3</v>
      </c>
      <c r="BJ26">
        <v>0.99177481801860001</v>
      </c>
      <c r="BK26">
        <v>0.931224807760477</v>
      </c>
      <c r="BL26">
        <v>6.0550010258123503E-2</v>
      </c>
      <c r="BM26">
        <v>6.8224312793614794E-2</v>
      </c>
      <c r="BN26">
        <v>0.14796369765959599</v>
      </c>
      <c r="BO26">
        <v>2.5106530934620999</v>
      </c>
      <c r="BP26">
        <v>3.2279717193675901E-2</v>
      </c>
      <c r="BQ26">
        <v>1.9495581616038899</v>
      </c>
      <c r="BR26">
        <v>1.7423336755168</v>
      </c>
      <c r="BS26">
        <v>0.20722448608708699</v>
      </c>
      <c r="BT26">
        <v>0.34934585898188802</v>
      </c>
      <c r="BU26">
        <v>0.323633058205896</v>
      </c>
      <c r="BV26">
        <v>2.5712800775991699E-2</v>
      </c>
      <c r="BW26">
        <v>2.38979362271755</v>
      </c>
      <c r="BX26">
        <v>2.0570380039503702</v>
      </c>
      <c r="BY26">
        <v>0.33275561876718401</v>
      </c>
      <c r="BZ26">
        <v>0.177561256670249</v>
      </c>
      <c r="CA26">
        <v>0.34689287575868799</v>
      </c>
      <c r="CB26">
        <v>3.4544371068795101</v>
      </c>
      <c r="CC26">
        <v>3.1997402217391301E-2</v>
      </c>
      <c r="CD26">
        <v>7.0694844827609797</v>
      </c>
      <c r="CE26">
        <v>1.4271321265150601</v>
      </c>
      <c r="CF26">
        <v>2.97678452430389</v>
      </c>
      <c r="CG26">
        <v>0.68224312793614805</v>
      </c>
      <c r="CH26">
        <v>0.14796369765959599</v>
      </c>
      <c r="CI26">
        <v>1.50639185607726</v>
      </c>
      <c r="CJ26">
        <v>0.21299408027009201</v>
      </c>
      <c r="CK26">
        <v>25.0229939178239</v>
      </c>
      <c r="CL26">
        <v>18.660340148187899</v>
      </c>
      <c r="CM26">
        <v>3.4864988548579299</v>
      </c>
      <c r="CN26">
        <v>7.7895156855408398</v>
      </c>
      <c r="CO26">
        <v>1.77561256670249</v>
      </c>
      <c r="CP26">
        <v>0.34689287575868799</v>
      </c>
      <c r="CQ26">
        <v>2.0726622641277102</v>
      </c>
      <c r="CR26">
        <v>0.22836827604347801</v>
      </c>
      <c r="CS26">
        <v>45.359890652419402</v>
      </c>
      <c r="CT26">
        <v>0.85127711296081499</v>
      </c>
      <c r="CU26">
        <v>0.69158411026000999</v>
      </c>
      <c r="CV26">
        <v>0.90746134519577004</v>
      </c>
      <c r="CW26">
        <v>0.54761660099029497</v>
      </c>
      <c r="CX26">
        <v>1.0723659992218</v>
      </c>
      <c r="CY26">
        <v>0.69133371114730802</v>
      </c>
      <c r="CZ26">
        <v>0.84695172309875499</v>
      </c>
      <c r="DA26">
        <v>0.861866414546967</v>
      </c>
      <c r="DB26">
        <v>0.92868179082870495</v>
      </c>
      <c r="DC26">
        <v>0.56918513774871804</v>
      </c>
      <c r="DD26">
        <v>1.06906306743622</v>
      </c>
      <c r="DE26">
        <v>0.35017290711402899</v>
      </c>
    </row>
    <row r="27" spans="1:109" x14ac:dyDescent="0.25">
      <c r="A27" t="s">
        <v>84</v>
      </c>
      <c r="C27">
        <v>2011</v>
      </c>
      <c r="D27">
        <v>189106</v>
      </c>
      <c r="E27">
        <v>35.997520000000002</v>
      </c>
      <c r="F27">
        <v>-81.860140000000001</v>
      </c>
      <c r="G27">
        <v>35.972299999999997</v>
      </c>
      <c r="H27">
        <v>-81.933099999999996</v>
      </c>
      <c r="I27">
        <v>9.6999999999999993</v>
      </c>
      <c r="J27">
        <v>8.2100000000000009</v>
      </c>
      <c r="K27">
        <v>20.39</v>
      </c>
      <c r="L27">
        <v>14.25</v>
      </c>
      <c r="M27">
        <v>1.0249704292490101</v>
      </c>
      <c r="N27">
        <v>0.96014396245059297</v>
      </c>
      <c r="O27">
        <v>6.4826432015810301E-2</v>
      </c>
      <c r="P27">
        <v>0.17490029051383399</v>
      </c>
      <c r="Q27">
        <v>0.17230230513834</v>
      </c>
      <c r="R27">
        <v>2.5979766798418999E-3</v>
      </c>
      <c r="S27">
        <v>1.09652577865613</v>
      </c>
      <c r="T27">
        <v>1.02381536640316</v>
      </c>
      <c r="U27">
        <v>7.2710403557312203E-2</v>
      </c>
      <c r="V27">
        <v>0.11953051383399201</v>
      </c>
      <c r="W27">
        <v>0.161735503952569</v>
      </c>
      <c r="X27">
        <v>1.63412804624506</v>
      </c>
      <c r="Y27">
        <v>2.0985228853754902E-2</v>
      </c>
      <c r="Z27">
        <v>4.9702321583333298</v>
      </c>
      <c r="AA27">
        <v>3.6239092554347798</v>
      </c>
      <c r="AB27">
        <v>1.34632294710145</v>
      </c>
      <c r="AC27">
        <v>0.18032494021739101</v>
      </c>
      <c r="AD27">
        <v>0.18032494021739101</v>
      </c>
      <c r="AE27">
        <v>4.40307898550725E-3</v>
      </c>
      <c r="AF27">
        <v>2.6006719565217402</v>
      </c>
      <c r="AG27">
        <v>2.2071583826087</v>
      </c>
      <c r="AH27">
        <v>0.39351360036231903</v>
      </c>
      <c r="AI27">
        <v>0.29849670289855101</v>
      </c>
      <c r="AJ27">
        <v>0.341974448188406</v>
      </c>
      <c r="AK27">
        <v>2.99673690978261</v>
      </c>
      <c r="AL27">
        <v>2.8571201086956498E-2</v>
      </c>
      <c r="AM27">
        <v>11</v>
      </c>
      <c r="AN27">
        <v>8.6067210818181792</v>
      </c>
      <c r="AO27">
        <v>1.5408010893280599</v>
      </c>
      <c r="AP27">
        <v>3.3102167166007899</v>
      </c>
      <c r="AQ27">
        <v>1.19530513833992</v>
      </c>
      <c r="AR27">
        <v>0.161735503952569</v>
      </c>
      <c r="AS27">
        <v>0.98047687865612698</v>
      </c>
      <c r="AT27">
        <v>0.13499431778656101</v>
      </c>
      <c r="AU27">
        <v>26.930250600395301</v>
      </c>
      <c r="AV27">
        <v>53.142075035507197</v>
      </c>
      <c r="AW27">
        <v>1.75872875978261</v>
      </c>
      <c r="AX27">
        <v>8.5804762036231903</v>
      </c>
      <c r="AY27">
        <v>2.9849670289855101</v>
      </c>
      <c r="AZ27">
        <v>0.341974448188406</v>
      </c>
      <c r="BA27">
        <v>1.79804214384058</v>
      </c>
      <c r="BB27">
        <v>0.209518252898551</v>
      </c>
      <c r="BC27">
        <v>79.815781842753594</v>
      </c>
      <c r="BD27">
        <v>0.70126221293917701</v>
      </c>
      <c r="BE27">
        <v>0.67091698358631202</v>
      </c>
      <c r="BF27">
        <v>3.0345229352864701E-2</v>
      </c>
      <c r="BG27">
        <v>0.14188245559291199</v>
      </c>
      <c r="BH27">
        <v>0.140172789269285</v>
      </c>
      <c r="BI27">
        <v>1.7096663236277E-3</v>
      </c>
      <c r="BJ27">
        <v>0.98922880874740104</v>
      </c>
      <c r="BK27">
        <v>0.93005184310142597</v>
      </c>
      <c r="BL27">
        <v>5.9176965645974598E-2</v>
      </c>
      <c r="BM27">
        <v>7.2235954185465107E-2</v>
      </c>
      <c r="BN27">
        <v>0.13819470651252</v>
      </c>
      <c r="BO27">
        <v>1.7163994948451999</v>
      </c>
      <c r="BP27">
        <v>2.0985228853754902E-2</v>
      </c>
      <c r="BQ27">
        <v>1.82500252877973</v>
      </c>
      <c r="BR27">
        <v>1.6434832201245599</v>
      </c>
      <c r="BS27">
        <v>0.181519308655165</v>
      </c>
      <c r="BT27">
        <v>0.17225254459164999</v>
      </c>
      <c r="BU27">
        <v>0.16823485005509001</v>
      </c>
      <c r="BV27">
        <v>4.0176945365607E-3</v>
      </c>
      <c r="BW27">
        <v>2.4019124605827602</v>
      </c>
      <c r="BX27">
        <v>2.0662499078419301</v>
      </c>
      <c r="BY27">
        <v>0.33566255274083201</v>
      </c>
      <c r="BZ27">
        <v>0.174451916413739</v>
      </c>
      <c r="CA27">
        <v>0.29655837201371299</v>
      </c>
      <c r="CB27">
        <v>3.1743046375187101</v>
      </c>
      <c r="CC27">
        <v>2.8571201086956498E-2</v>
      </c>
      <c r="CD27">
        <v>5.8229608801197204</v>
      </c>
      <c r="CE27">
        <v>1.24804651771109</v>
      </c>
      <c r="CF27">
        <v>2.96512465112444</v>
      </c>
      <c r="CG27">
        <v>0.72235954185465101</v>
      </c>
      <c r="CH27">
        <v>0.13819470651252</v>
      </c>
      <c r="CI27">
        <v>1.02983969690712</v>
      </c>
      <c r="CJ27">
        <v>0.13499431778656101</v>
      </c>
      <c r="CK27">
        <v>23.061520290705399</v>
      </c>
      <c r="CL27">
        <v>17.943537101728001</v>
      </c>
      <c r="CM27">
        <v>1.67908642173399</v>
      </c>
      <c r="CN27">
        <v>7.83304131367648</v>
      </c>
      <c r="CO27">
        <v>1.7445191641373901</v>
      </c>
      <c r="CP27">
        <v>0.29655837201371299</v>
      </c>
      <c r="CQ27">
        <v>1.90458278251123</v>
      </c>
      <c r="CR27">
        <v>0.209518252898551</v>
      </c>
      <c r="CS27">
        <v>42.610843424096402</v>
      </c>
      <c r="CT27">
        <v>0.85444879531860396</v>
      </c>
      <c r="CU27">
        <v>0.81121909618377697</v>
      </c>
      <c r="CV27">
        <v>0.90214824676513705</v>
      </c>
      <c r="CW27">
        <v>0.60433065891265902</v>
      </c>
      <c r="CX27">
        <v>1.0503457784652701</v>
      </c>
      <c r="CY27">
        <v>0.68417799472808805</v>
      </c>
      <c r="CZ27">
        <v>0.86719453334808305</v>
      </c>
      <c r="DA27">
        <v>0.95523416996002197</v>
      </c>
      <c r="DB27">
        <v>0.92357379198074296</v>
      </c>
      <c r="DC27">
        <v>0.58443498611450195</v>
      </c>
      <c r="DD27">
        <v>1.05925369262695</v>
      </c>
      <c r="DE27">
        <v>0.36718657612800598</v>
      </c>
    </row>
    <row r="28" spans="1:109" x14ac:dyDescent="0.25">
      <c r="A28" t="s">
        <v>548</v>
      </c>
      <c r="C28">
        <v>2011</v>
      </c>
      <c r="D28">
        <v>237182</v>
      </c>
      <c r="E28">
        <v>42.945230000000002</v>
      </c>
      <c r="F28">
        <v>-72.979799999999997</v>
      </c>
      <c r="G28">
        <v>42.953000000000003</v>
      </c>
      <c r="H28">
        <v>-72.910300000000007</v>
      </c>
      <c r="I28">
        <v>4.8899999999999997</v>
      </c>
      <c r="J28">
        <v>4.22</v>
      </c>
      <c r="K28">
        <v>18.059999999999999</v>
      </c>
      <c r="L28">
        <v>14.14</v>
      </c>
      <c r="M28">
        <v>0.372441609207604</v>
      </c>
      <c r="N28">
        <v>0.36337077477131602</v>
      </c>
      <c r="O28">
        <v>9.0707863786937699E-3</v>
      </c>
      <c r="P28">
        <v>0.101855453856578</v>
      </c>
      <c r="Q28">
        <v>0.101042523205345</v>
      </c>
      <c r="R28">
        <v>8.1293065123282495E-4</v>
      </c>
      <c r="S28">
        <v>0.30372589294184099</v>
      </c>
      <c r="T28">
        <v>0.29635649221343902</v>
      </c>
      <c r="U28">
        <v>7.3694007284020296E-3</v>
      </c>
      <c r="V28">
        <v>3.8034959909655601E-2</v>
      </c>
      <c r="W28">
        <v>5.2871935987201198E-2</v>
      </c>
      <c r="X28">
        <v>0.73644408108413295</v>
      </c>
      <c r="Y28">
        <v>2.0429306036137799E-2</v>
      </c>
      <c r="Z28">
        <v>4.08051688761058</v>
      </c>
      <c r="AA28">
        <v>2.9540610604554902</v>
      </c>
      <c r="AB28">
        <v>1.12645581528327</v>
      </c>
      <c r="AC28">
        <v>0.78868271055900596</v>
      </c>
      <c r="AD28">
        <v>0.78868271055900596</v>
      </c>
      <c r="AE28">
        <v>6.41881404903068E-2</v>
      </c>
      <c r="AF28">
        <v>2.0448269542631299</v>
      </c>
      <c r="AG28">
        <v>1.7772275895915699</v>
      </c>
      <c r="AH28">
        <v>0.26759930327027998</v>
      </c>
      <c r="AI28">
        <v>0.25390224025974001</v>
      </c>
      <c r="AJ28">
        <v>0.32791085929324298</v>
      </c>
      <c r="AK28">
        <v>2.5772499526632799</v>
      </c>
      <c r="AL28">
        <v>3.7131070638057602E-2</v>
      </c>
      <c r="AM28">
        <v>11</v>
      </c>
      <c r="AN28">
        <v>2.8018886752926799</v>
      </c>
      <c r="AO28">
        <v>0.82822012872388495</v>
      </c>
      <c r="AP28">
        <v>0.87475140954263098</v>
      </c>
      <c r="AQ28">
        <v>0.38034959909655602</v>
      </c>
      <c r="AR28">
        <v>5.2871935987201198E-2</v>
      </c>
      <c r="AS28">
        <v>0.44186644865048003</v>
      </c>
      <c r="AT28">
        <v>0.12169603551101101</v>
      </c>
      <c r="AU28">
        <v>16.5016441998457</v>
      </c>
      <c r="AV28">
        <v>37.031654072365001</v>
      </c>
      <c r="AW28">
        <v>6.5773405447110802</v>
      </c>
      <c r="AX28">
        <v>6.6085931831733502</v>
      </c>
      <c r="AY28">
        <v>2.5390224025974</v>
      </c>
      <c r="AZ28">
        <v>0.32791085929324298</v>
      </c>
      <c r="BA28">
        <v>1.5463499715979701</v>
      </c>
      <c r="BB28">
        <v>0.23668439788255199</v>
      </c>
      <c r="BC28">
        <v>65.867555326143403</v>
      </c>
      <c r="BD28">
        <v>0.28504465003019802</v>
      </c>
      <c r="BE28">
        <v>0.27973148473680198</v>
      </c>
      <c r="BF28">
        <v>5.3131652933965804E-3</v>
      </c>
      <c r="BG28">
        <v>7.5553007272904094E-2</v>
      </c>
      <c r="BH28">
        <v>7.5105740135155002E-2</v>
      </c>
      <c r="BI28">
        <v>4.4726713774910102E-4</v>
      </c>
      <c r="BJ28">
        <v>0.26811527345823999</v>
      </c>
      <c r="BK28">
        <v>0.26237266268662901</v>
      </c>
      <c r="BL28">
        <v>5.7426107716107098E-3</v>
      </c>
      <c r="BM28">
        <v>2.4916345851312902E-2</v>
      </c>
      <c r="BN28">
        <v>4.9985563157119897E-2</v>
      </c>
      <c r="BO28">
        <v>0.74093028773337499</v>
      </c>
      <c r="BP28">
        <v>2.0429306036137799E-2</v>
      </c>
      <c r="BQ28">
        <v>1.99906380060205</v>
      </c>
      <c r="BR28">
        <v>1.72870711658674</v>
      </c>
      <c r="BS28">
        <v>0.27035668401530999</v>
      </c>
      <c r="BT28">
        <v>0.70045456931222605</v>
      </c>
      <c r="BU28">
        <v>0.64982429763627703</v>
      </c>
      <c r="BV28">
        <v>5.0630271675949003E-2</v>
      </c>
      <c r="BW28">
        <v>1.8362614341748</v>
      </c>
      <c r="BX28">
        <v>1.6204666614632599</v>
      </c>
      <c r="BY28">
        <v>0.21579477271154901</v>
      </c>
      <c r="BZ28">
        <v>0.15569624593981099</v>
      </c>
      <c r="CA28">
        <v>0.299713468403493</v>
      </c>
      <c r="CB28">
        <v>2.69581759299547</v>
      </c>
      <c r="CC28">
        <v>3.7131070638057602E-2</v>
      </c>
      <c r="CD28">
        <v>2.13689251498139</v>
      </c>
      <c r="CE28">
        <v>0.61361218109967097</v>
      </c>
      <c r="CF28">
        <v>0.769673381229387</v>
      </c>
      <c r="CG28">
        <v>0.24916345851312899</v>
      </c>
      <c r="CH28">
        <v>4.9985563157119897E-2</v>
      </c>
      <c r="CI28">
        <v>0.44455817264002501</v>
      </c>
      <c r="CJ28">
        <v>0.12169603551101101</v>
      </c>
      <c r="CK28">
        <v>15.3855812817449</v>
      </c>
      <c r="CL28">
        <v>16.801047030074098</v>
      </c>
      <c r="CM28">
        <v>5.8117387526958399</v>
      </c>
      <c r="CN28">
        <v>5.8536547656375602</v>
      </c>
      <c r="CO28">
        <v>1.55696245939811</v>
      </c>
      <c r="CP28">
        <v>0.299713468403493</v>
      </c>
      <c r="CQ28">
        <v>1.6174905557972801</v>
      </c>
      <c r="CR28">
        <v>0.23668439788255199</v>
      </c>
      <c r="CS28">
        <v>43.177291394228298</v>
      </c>
      <c r="CT28">
        <v>0.94540822505950906</v>
      </c>
      <c r="CU28">
        <v>0.74176692962646495</v>
      </c>
      <c r="CV28">
        <v>0.88275408744812001</v>
      </c>
      <c r="CW28">
        <v>0.65509063005447399</v>
      </c>
      <c r="CX28">
        <v>1.00609171390533</v>
      </c>
      <c r="CY28">
        <v>0.76534050703048695</v>
      </c>
      <c r="CZ28">
        <v>0.91400897502899203</v>
      </c>
      <c r="DA28">
        <v>0.88813227415084794</v>
      </c>
      <c r="DB28">
        <v>0.89800333976745605</v>
      </c>
      <c r="DC28">
        <v>0.61321336030960105</v>
      </c>
      <c r="DD28">
        <v>1.0460054874420199</v>
      </c>
      <c r="DE28">
        <v>0.48990455269813499</v>
      </c>
    </row>
    <row r="29" spans="1:109" x14ac:dyDescent="0.25">
      <c r="A29" t="s">
        <v>88</v>
      </c>
      <c r="C29">
        <v>2011</v>
      </c>
      <c r="D29">
        <v>6129</v>
      </c>
      <c r="E29">
        <v>39.095390000000002</v>
      </c>
      <c r="F29">
        <v>-106.87827</v>
      </c>
      <c r="G29">
        <v>39.153599999999997</v>
      </c>
      <c r="H29">
        <v>-106.82089999999999</v>
      </c>
      <c r="I29">
        <v>-0.09</v>
      </c>
      <c r="J29">
        <v>-0.23</v>
      </c>
      <c r="K29">
        <v>5.71</v>
      </c>
      <c r="L29">
        <v>5.27</v>
      </c>
      <c r="M29">
        <v>0.16755744492753599</v>
      </c>
      <c r="N29">
        <v>0.165899625362319</v>
      </c>
      <c r="O29">
        <v>1.65773369565217E-3</v>
      </c>
      <c r="P29">
        <v>3.7255527173912999E-2</v>
      </c>
      <c r="Q29">
        <v>3.71422648550725E-2</v>
      </c>
      <c r="R29">
        <v>1.1326231884058E-4</v>
      </c>
      <c r="S29">
        <v>7.6072434782608694E-2</v>
      </c>
      <c r="T29">
        <v>7.5375401449275403E-2</v>
      </c>
      <c r="U29">
        <v>6.9704202898550696E-4</v>
      </c>
      <c r="V29">
        <v>2.3369021739130399E-2</v>
      </c>
      <c r="W29">
        <v>0.115327340942029</v>
      </c>
      <c r="X29">
        <v>0.454122278985507</v>
      </c>
      <c r="Y29">
        <v>2.9005630434782602E-3</v>
      </c>
      <c r="Z29">
        <v>0.90204173484058003</v>
      </c>
      <c r="AA29">
        <v>0.85707970527536204</v>
      </c>
      <c r="AB29">
        <v>4.4962003507246398E-2</v>
      </c>
      <c r="AC29">
        <v>0.19901147639130401</v>
      </c>
      <c r="AD29">
        <v>0.19901147639130401</v>
      </c>
      <c r="AE29">
        <v>3.07036908695652E-3</v>
      </c>
      <c r="AF29">
        <v>0.55141312956521704</v>
      </c>
      <c r="AG29">
        <v>0.53085883333333395</v>
      </c>
      <c r="AH29">
        <v>2.05543045652174E-2</v>
      </c>
      <c r="AI29">
        <v>7.3933897101449306E-2</v>
      </c>
      <c r="AJ29">
        <v>0.83430628069565205</v>
      </c>
      <c r="AK29">
        <v>1.7408485231884101</v>
      </c>
      <c r="AL29">
        <v>1.2781960173913001E-2</v>
      </c>
      <c r="AM29">
        <v>8</v>
      </c>
      <c r="AN29">
        <v>0.87260922173913003</v>
      </c>
      <c r="AO29">
        <v>0.209809103623188</v>
      </c>
      <c r="AP29">
        <v>0.215303072101449</v>
      </c>
      <c r="AQ29">
        <v>0.23369021739130399</v>
      </c>
      <c r="AR29">
        <v>0.115327340942029</v>
      </c>
      <c r="AS29">
        <v>0.27247336739130401</v>
      </c>
      <c r="AT29">
        <v>1.32583811594203E-2</v>
      </c>
      <c r="AU29">
        <v>9.9324706945652199</v>
      </c>
      <c r="AV29">
        <v>4.6416248771739097</v>
      </c>
      <c r="AW29">
        <v>1.09432304453623</v>
      </c>
      <c r="AX29">
        <v>1.6117858696231899</v>
      </c>
      <c r="AY29">
        <v>0.73933897101449297</v>
      </c>
      <c r="AZ29">
        <v>0.83430628069565205</v>
      </c>
      <c r="BA29">
        <v>1.04450911391304</v>
      </c>
      <c r="BB29">
        <v>5.5190682681159398E-2</v>
      </c>
      <c r="BC29">
        <v>18.021078842028999</v>
      </c>
      <c r="BD29">
        <v>0.16008639863669899</v>
      </c>
      <c r="BE29">
        <v>0.158573181420259</v>
      </c>
      <c r="BF29">
        <v>1.51321721643936E-3</v>
      </c>
      <c r="BG29">
        <v>3.1682343494865602E-2</v>
      </c>
      <c r="BH29">
        <v>3.1600428591984003E-2</v>
      </c>
      <c r="BI29" s="5">
        <v>8.1914902881601097E-5</v>
      </c>
      <c r="BJ29">
        <v>6.9847634140335998E-2</v>
      </c>
      <c r="BK29">
        <v>6.9259994359764002E-2</v>
      </c>
      <c r="BL29">
        <v>5.8763978057203403E-4</v>
      </c>
      <c r="BM29">
        <v>1.64869898547945E-2</v>
      </c>
      <c r="BN29">
        <v>0.113358745006546</v>
      </c>
      <c r="BO29">
        <v>0.47943429638081497</v>
      </c>
      <c r="BP29">
        <v>2.9005630434782602E-3</v>
      </c>
      <c r="BQ29">
        <v>0.81179968867263796</v>
      </c>
      <c r="BR29">
        <v>0.77538382891887603</v>
      </c>
      <c r="BS29">
        <v>3.6415859753761701E-2</v>
      </c>
      <c r="BT29">
        <v>0.170526393522176</v>
      </c>
      <c r="BU29">
        <v>0.16827206241904499</v>
      </c>
      <c r="BV29">
        <v>2.25433110313079E-3</v>
      </c>
      <c r="BW29">
        <v>0.53201213007416304</v>
      </c>
      <c r="BX29">
        <v>0.51287878001961196</v>
      </c>
      <c r="BY29">
        <v>1.9133350054551398E-2</v>
      </c>
      <c r="BZ29">
        <v>5.8219508423247399E-2</v>
      </c>
      <c r="CA29">
        <v>0.85302569051041699</v>
      </c>
      <c r="CB29">
        <v>1.8255080606632399</v>
      </c>
      <c r="CC29">
        <v>1.2781960173913001E-2</v>
      </c>
      <c r="CD29">
        <v>0.83341343675472601</v>
      </c>
      <c r="CE29">
        <v>0.178362973686437</v>
      </c>
      <c r="CF29">
        <v>0.197512586868828</v>
      </c>
      <c r="CG29">
        <v>0.16486989854794501</v>
      </c>
      <c r="CH29">
        <v>0.113358745006546</v>
      </c>
      <c r="CI29">
        <v>0.28766057782848897</v>
      </c>
      <c r="CJ29">
        <v>1.32583811594203E-2</v>
      </c>
      <c r="CK29">
        <v>9.7884366218386205</v>
      </c>
      <c r="CL29">
        <v>4.1615367953339897</v>
      </c>
      <c r="CM29">
        <v>0.93617051471721902</v>
      </c>
      <c r="CN29">
        <v>1.55277401938768</v>
      </c>
      <c r="CO29">
        <v>0.58219508423247401</v>
      </c>
      <c r="CP29">
        <v>0.85302569051041699</v>
      </c>
      <c r="CQ29">
        <v>1.0953048363979401</v>
      </c>
      <c r="CR29">
        <v>5.5190682681159398E-2</v>
      </c>
      <c r="CS29">
        <v>17.236197608333502</v>
      </c>
      <c r="CT29">
        <v>0.98293036222457897</v>
      </c>
      <c r="CU29">
        <v>0.85040652751922596</v>
      </c>
      <c r="CV29">
        <v>0.91817271709442105</v>
      </c>
      <c r="CW29">
        <v>0.70550620555877697</v>
      </c>
      <c r="CX29">
        <v>1.0557383298873899</v>
      </c>
      <c r="CY29">
        <v>0.95541203022003196</v>
      </c>
      <c r="CZ29">
        <v>1.0224370956420901</v>
      </c>
      <c r="DA29">
        <v>0.856867134571075</v>
      </c>
      <c r="DB29">
        <v>0.96481585502624501</v>
      </c>
      <c r="DC29">
        <v>0.78745353221893299</v>
      </c>
      <c r="DD29">
        <v>1.0486311912536599</v>
      </c>
      <c r="DE29">
        <v>0.89995801448821999</v>
      </c>
    </row>
    <row r="30" spans="1:109" x14ac:dyDescent="0.25">
      <c r="A30" t="s">
        <v>90</v>
      </c>
      <c r="C30">
        <v>2011</v>
      </c>
      <c r="D30">
        <v>156112</v>
      </c>
      <c r="E30">
        <v>37.151560000000003</v>
      </c>
      <c r="F30">
        <v>-86.155119999999997</v>
      </c>
      <c r="G30">
        <v>37.131799999999998</v>
      </c>
      <c r="H30">
        <v>-86.147900000000007</v>
      </c>
      <c r="I30">
        <v>13.69</v>
      </c>
      <c r="J30">
        <v>11.66</v>
      </c>
      <c r="K30">
        <v>24.04</v>
      </c>
      <c r="L30">
        <v>19.27</v>
      </c>
      <c r="M30">
        <v>1.7161626217391299</v>
      </c>
      <c r="N30">
        <v>1.5506125692029</v>
      </c>
      <c r="O30">
        <v>0.16555008804347801</v>
      </c>
      <c r="P30">
        <v>0.50616122608695702</v>
      </c>
      <c r="Q30">
        <v>0.48582287391304302</v>
      </c>
      <c r="R30">
        <v>2.0338343478260901E-2</v>
      </c>
      <c r="S30">
        <v>1.5318823695652199</v>
      </c>
      <c r="T30">
        <v>1.3957744728260899</v>
      </c>
      <c r="U30">
        <v>0.13610787971014501</v>
      </c>
      <c r="V30">
        <v>0.195076739130435</v>
      </c>
      <c r="W30">
        <v>0.30511138514492803</v>
      </c>
      <c r="X30">
        <v>3.3414013043478299</v>
      </c>
      <c r="Y30">
        <v>4.1225103260869603E-2</v>
      </c>
      <c r="Z30">
        <v>6.0559344276666698</v>
      </c>
      <c r="AA30">
        <v>3.9571026587826101</v>
      </c>
      <c r="AB30">
        <v>2.0988317382608699</v>
      </c>
      <c r="AC30">
        <v>2.0102315174782599</v>
      </c>
      <c r="AD30">
        <v>2.0102315174782599</v>
      </c>
      <c r="AE30">
        <v>0.425541893666667</v>
      </c>
      <c r="AF30">
        <v>2.55245196</v>
      </c>
      <c r="AG30">
        <v>2.17178393556522</v>
      </c>
      <c r="AH30">
        <v>0.38066801504347803</v>
      </c>
      <c r="AI30">
        <v>0.319010469565217</v>
      </c>
      <c r="AJ30">
        <v>0.47621240384058</v>
      </c>
      <c r="AK30">
        <v>3.2714690724637698</v>
      </c>
      <c r="AL30">
        <v>3.2564831739130398E-2</v>
      </c>
      <c r="AM30">
        <v>11</v>
      </c>
      <c r="AN30">
        <v>15.1347919637681</v>
      </c>
      <c r="AO30">
        <v>4.5966622322463797</v>
      </c>
      <c r="AP30">
        <v>4.7384265362318798</v>
      </c>
      <c r="AQ30">
        <v>1.95076739130435</v>
      </c>
      <c r="AR30">
        <v>0.30511138514492803</v>
      </c>
      <c r="AS30">
        <v>2.0048407826086998</v>
      </c>
      <c r="AT30">
        <v>0.26641166050724602</v>
      </c>
      <c r="AU30">
        <v>39.997011981159403</v>
      </c>
      <c r="AV30">
        <v>69.396277493029004</v>
      </c>
      <c r="AW30">
        <v>20.671154756333301</v>
      </c>
      <c r="AX30">
        <v>8.40306997524638</v>
      </c>
      <c r="AY30">
        <v>3.1901046956521699</v>
      </c>
      <c r="AZ30">
        <v>0.47621240384058</v>
      </c>
      <c r="BA30">
        <v>1.96288144347826</v>
      </c>
      <c r="BB30">
        <v>0.23004072763768099</v>
      </c>
      <c r="BC30">
        <v>115.329742215072</v>
      </c>
      <c r="BD30">
        <v>1.2078792772121301</v>
      </c>
      <c r="BE30">
        <v>1.1258706252824</v>
      </c>
      <c r="BF30">
        <v>8.2008651929729906E-2</v>
      </c>
      <c r="BG30">
        <v>0.331490635961048</v>
      </c>
      <c r="BH30">
        <v>0.32276732822250798</v>
      </c>
      <c r="BI30">
        <v>8.7233077385409797E-3</v>
      </c>
      <c r="BJ30">
        <v>1.40397033195454</v>
      </c>
      <c r="BK30">
        <v>1.2896434974798601</v>
      </c>
      <c r="BL30">
        <v>0.114326834474683</v>
      </c>
      <c r="BM30">
        <v>0.10116448051443599</v>
      </c>
      <c r="BN30">
        <v>0.27115798272772401</v>
      </c>
      <c r="BO30">
        <v>3.61477965989828</v>
      </c>
      <c r="BP30">
        <v>4.1225103260869603E-2</v>
      </c>
      <c r="BQ30">
        <v>3.2036050992618401</v>
      </c>
      <c r="BR30">
        <v>2.6162601471718898</v>
      </c>
      <c r="BS30">
        <v>0.58734495208995097</v>
      </c>
      <c r="BT30">
        <v>1.4285551458215899</v>
      </c>
      <c r="BU30">
        <v>1.21365131244956</v>
      </c>
      <c r="BV30">
        <v>0.21490383337202701</v>
      </c>
      <c r="BW30">
        <v>2.2445077761015799</v>
      </c>
      <c r="BX30">
        <v>1.9501513765599501</v>
      </c>
      <c r="BY30">
        <v>0.29435639954162401</v>
      </c>
      <c r="BZ30">
        <v>0.15667257731501899</v>
      </c>
      <c r="CA30">
        <v>0.38438412647939602</v>
      </c>
      <c r="CB30">
        <v>3.4751098917234602</v>
      </c>
      <c r="CC30">
        <v>3.2564831739130398E-2</v>
      </c>
      <c r="CD30">
        <v>10.487519455135599</v>
      </c>
      <c r="CE30">
        <v>2.9883075173752802</v>
      </c>
      <c r="CF30">
        <v>4.3083954832391704</v>
      </c>
      <c r="CG30">
        <v>1.0116448051443601</v>
      </c>
      <c r="CH30">
        <v>0.27115798272772401</v>
      </c>
      <c r="CI30">
        <v>2.1688677959389699</v>
      </c>
      <c r="CJ30">
        <v>0.26641166050724602</v>
      </c>
      <c r="CK30">
        <v>32.502304701330701</v>
      </c>
      <c r="CL30">
        <v>34.084573784454697</v>
      </c>
      <c r="CM30">
        <v>14.2593585062694</v>
      </c>
      <c r="CN30">
        <v>7.2559978915717798</v>
      </c>
      <c r="CO30">
        <v>1.56672577315019</v>
      </c>
      <c r="CP30">
        <v>0.38438412647939602</v>
      </c>
      <c r="CQ30">
        <v>2.0850659350340801</v>
      </c>
      <c r="CR30">
        <v>0.23004072763768099</v>
      </c>
      <c r="CS30">
        <v>70.866146789264207</v>
      </c>
      <c r="CT30">
        <v>0.88871800899505604</v>
      </c>
      <c r="CU30">
        <v>0.65491116046905495</v>
      </c>
      <c r="CV30">
        <v>0.91650009155273404</v>
      </c>
      <c r="CW30">
        <v>0.51858812570571899</v>
      </c>
      <c r="CX30">
        <v>1.08181548118591</v>
      </c>
      <c r="CY30">
        <v>0.70382565259933505</v>
      </c>
      <c r="CZ30">
        <v>0.80716949701309204</v>
      </c>
      <c r="DA30">
        <v>0.71064209938049305</v>
      </c>
      <c r="DB30">
        <v>0.87935358285903897</v>
      </c>
      <c r="DC30">
        <v>0.49112048745155301</v>
      </c>
      <c r="DD30">
        <v>1.0622475147247299</v>
      </c>
      <c r="DE30">
        <v>0.52900260686874401</v>
      </c>
    </row>
    <row r="31" spans="1:109" x14ac:dyDescent="0.25">
      <c r="A31" t="s">
        <v>94</v>
      </c>
      <c r="C31">
        <v>2011</v>
      </c>
      <c r="D31">
        <v>30214</v>
      </c>
      <c r="E31">
        <v>48.483969999999999</v>
      </c>
      <c r="F31">
        <v>-104.51511000000001</v>
      </c>
      <c r="G31">
        <v>48.487099999999998</v>
      </c>
      <c r="H31">
        <v>-104.4757</v>
      </c>
      <c r="I31">
        <v>6.56</v>
      </c>
      <c r="J31">
        <v>6.3</v>
      </c>
      <c r="K31">
        <v>16.59</v>
      </c>
      <c r="L31">
        <v>15.79</v>
      </c>
      <c r="M31">
        <v>0.53654507487013003</v>
      </c>
      <c r="N31">
        <v>0.51835499597402601</v>
      </c>
      <c r="O31">
        <v>1.81900797186147E-2</v>
      </c>
      <c r="P31">
        <v>0.175935108701299</v>
      </c>
      <c r="Q31">
        <v>0.17290025580086599</v>
      </c>
      <c r="R31">
        <v>3.0348529004328999E-3</v>
      </c>
      <c r="S31">
        <v>0.482105676623377</v>
      </c>
      <c r="T31">
        <v>0.46636218742424301</v>
      </c>
      <c r="U31">
        <v>1.57434987229437E-2</v>
      </c>
      <c r="V31">
        <v>4.7924703463203502E-2</v>
      </c>
      <c r="W31">
        <v>0.30163236956709999</v>
      </c>
      <c r="X31">
        <v>2.6644376017316</v>
      </c>
      <c r="Y31">
        <v>1.5302355779220801E-2</v>
      </c>
      <c r="Z31">
        <v>2.3996233875023498</v>
      </c>
      <c r="AA31">
        <v>2.0105002728213801</v>
      </c>
      <c r="AB31">
        <v>0.38912304462168301</v>
      </c>
      <c r="AC31">
        <v>2.29475858099944</v>
      </c>
      <c r="AD31">
        <v>2.29475858099944</v>
      </c>
      <c r="AE31">
        <v>0.37154808431677</v>
      </c>
      <c r="AF31">
        <v>0.98788520920384004</v>
      </c>
      <c r="AG31">
        <v>0.92347955497835499</v>
      </c>
      <c r="AH31">
        <v>6.4405662991718404E-2</v>
      </c>
      <c r="AI31">
        <v>0.159690758516845</v>
      </c>
      <c r="AJ31">
        <v>0.34923092585168503</v>
      </c>
      <c r="AK31">
        <v>3.0997492118388901</v>
      </c>
      <c r="AL31">
        <v>1.6118003698475401E-2</v>
      </c>
      <c r="AM31">
        <v>11</v>
      </c>
      <c r="AN31">
        <v>3.33395463779221</v>
      </c>
      <c r="AO31">
        <v>1.25789892733766</v>
      </c>
      <c r="AP31">
        <v>1.40184951640693</v>
      </c>
      <c r="AQ31">
        <v>0.479247034632035</v>
      </c>
      <c r="AR31">
        <v>0.30163236956709999</v>
      </c>
      <c r="AS31">
        <v>1.59866256103896</v>
      </c>
      <c r="AT31">
        <v>8.1839016212121196E-2</v>
      </c>
      <c r="AU31">
        <v>19.4550839974026</v>
      </c>
      <c r="AV31">
        <v>18.574765999618901</v>
      </c>
      <c r="AW31">
        <v>19.5977213664173</v>
      </c>
      <c r="AX31">
        <v>2.97861736008376</v>
      </c>
      <c r="AY31">
        <v>1.59690758516845</v>
      </c>
      <c r="AZ31">
        <v>0.34923092585168503</v>
      </c>
      <c r="BA31">
        <v>1.85984952710333</v>
      </c>
      <c r="BB31">
        <v>9.8595850705815904E-2</v>
      </c>
      <c r="BC31">
        <v>56.055688330919402</v>
      </c>
      <c r="BD31">
        <v>0.522114254527281</v>
      </c>
      <c r="BE31">
        <v>0.50488950911958996</v>
      </c>
      <c r="BF31">
        <v>1.7224745407690902E-2</v>
      </c>
      <c r="BG31">
        <v>0.14456882147991901</v>
      </c>
      <c r="BH31">
        <v>0.142519676179306</v>
      </c>
      <c r="BI31">
        <v>2.0491453006130302E-3</v>
      </c>
      <c r="BJ31">
        <v>0.46278273217503002</v>
      </c>
      <c r="BK31">
        <v>0.448275930307871</v>
      </c>
      <c r="BL31">
        <v>1.45068018671592E-2</v>
      </c>
      <c r="BM31">
        <v>2.93182804477377E-2</v>
      </c>
      <c r="BN31">
        <v>0.313220030958484</v>
      </c>
      <c r="BO31">
        <v>2.7449242751720999</v>
      </c>
      <c r="BP31">
        <v>1.5302355779220801E-2</v>
      </c>
      <c r="BQ31">
        <v>2.2577961289722501</v>
      </c>
      <c r="BR31">
        <v>1.91331119813766</v>
      </c>
      <c r="BS31">
        <v>0.34448493083459403</v>
      </c>
      <c r="BT31">
        <v>2.0146147993815702</v>
      </c>
      <c r="BU31">
        <v>1.72824644701265</v>
      </c>
      <c r="BV31">
        <v>0.286368352368914</v>
      </c>
      <c r="BW31">
        <v>0.91713794678032501</v>
      </c>
      <c r="BX31">
        <v>0.86162675210156803</v>
      </c>
      <c r="BY31">
        <v>5.5511194678756398E-2</v>
      </c>
      <c r="BZ31">
        <v>9.9385205673258203E-2</v>
      </c>
      <c r="CA31">
        <v>0.37008139022993097</v>
      </c>
      <c r="CB31">
        <v>3.21714684486669</v>
      </c>
      <c r="CC31">
        <v>1.6118003698475401E-2</v>
      </c>
      <c r="CD31">
        <v>3.2422253333826201</v>
      </c>
      <c r="CE31">
        <v>1.03152806989753</v>
      </c>
      <c r="CF31">
        <v>1.3436640962517099</v>
      </c>
      <c r="CG31">
        <v>0.29318280447737699</v>
      </c>
      <c r="CH31">
        <v>0.313220030958484</v>
      </c>
      <c r="CI31">
        <v>1.64695456510326</v>
      </c>
      <c r="CJ31">
        <v>8.1839016212121196E-2</v>
      </c>
      <c r="CK31">
        <v>18.952613883011001</v>
      </c>
      <c r="CL31">
        <v>17.3732537798059</v>
      </c>
      <c r="CM31">
        <v>17.0078070888787</v>
      </c>
      <c r="CN31">
        <v>2.75117319342481</v>
      </c>
      <c r="CO31">
        <v>0.99385205673258303</v>
      </c>
      <c r="CP31">
        <v>0.37008139022993097</v>
      </c>
      <c r="CQ31">
        <v>1.93028810692001</v>
      </c>
      <c r="CR31">
        <v>9.8595850705815904E-2</v>
      </c>
      <c r="CS31">
        <v>51.525051394321899</v>
      </c>
      <c r="CT31">
        <v>1.0384165048599201</v>
      </c>
      <c r="CU31">
        <v>0.82171672582626298</v>
      </c>
      <c r="CV31">
        <v>0.95991969108581499</v>
      </c>
      <c r="CW31">
        <v>0.61175715923309304</v>
      </c>
      <c r="CX31">
        <v>1.03020775318146</v>
      </c>
      <c r="CY31">
        <v>0.97310417890548695</v>
      </c>
      <c r="CZ31">
        <v>1.05970394611359</v>
      </c>
      <c r="DA31">
        <v>0.87792015075683605</v>
      </c>
      <c r="DB31">
        <v>0.92838513851165805</v>
      </c>
      <c r="DC31">
        <v>0.62236040830612205</v>
      </c>
      <c r="DD31">
        <v>1.0378732681274401</v>
      </c>
      <c r="DE31">
        <v>0.94089603424072299</v>
      </c>
    </row>
    <row r="32" spans="1:109" x14ac:dyDescent="0.25">
      <c r="A32" t="s">
        <v>97</v>
      </c>
      <c r="C32">
        <v>2011</v>
      </c>
      <c r="D32">
        <v>127107</v>
      </c>
      <c r="E32">
        <v>36.917630000000003</v>
      </c>
      <c r="F32">
        <v>-90.143069999999994</v>
      </c>
      <c r="G32">
        <v>36.971699999999998</v>
      </c>
      <c r="H32">
        <v>-90.143199999999993</v>
      </c>
      <c r="I32">
        <v>12.47</v>
      </c>
      <c r="J32">
        <v>11.14</v>
      </c>
      <c r="K32">
        <v>22.7</v>
      </c>
      <c r="L32">
        <v>19.690000000000001</v>
      </c>
      <c r="M32">
        <v>1.3758160214627499</v>
      </c>
      <c r="N32">
        <v>1.26605424850763</v>
      </c>
      <c r="O32">
        <v>0.109761819708362</v>
      </c>
      <c r="P32">
        <v>0.317227609227614</v>
      </c>
      <c r="Q32">
        <v>0.30751540626566398</v>
      </c>
      <c r="R32">
        <v>9.7122029619503298E-3</v>
      </c>
      <c r="S32">
        <v>1.49224367327409</v>
      </c>
      <c r="T32">
        <v>1.3618095781727</v>
      </c>
      <c r="U32">
        <v>0.13043410562770599</v>
      </c>
      <c r="V32">
        <v>0.17194338345864699</v>
      </c>
      <c r="W32">
        <v>0.44617444010025098</v>
      </c>
      <c r="X32">
        <v>4.9406532216905896</v>
      </c>
      <c r="Y32">
        <v>3.3542810526315803E-2</v>
      </c>
      <c r="Z32">
        <v>5.1174302942141896</v>
      </c>
      <c r="AA32">
        <v>3.59609668699416</v>
      </c>
      <c r="AB32">
        <v>1.5213336140109199</v>
      </c>
      <c r="AC32">
        <v>2.4733167375324698</v>
      </c>
      <c r="AD32">
        <v>2.4733167375324698</v>
      </c>
      <c r="AE32">
        <v>0.61408581424430597</v>
      </c>
      <c r="AF32">
        <v>3.1001835530208899</v>
      </c>
      <c r="AG32">
        <v>2.5316787529042002</v>
      </c>
      <c r="AH32">
        <v>0.56850479873141402</v>
      </c>
      <c r="AI32">
        <v>0.37944778618482999</v>
      </c>
      <c r="AJ32">
        <v>0.66652894062300005</v>
      </c>
      <c r="AK32">
        <v>5.0326649354658404</v>
      </c>
      <c r="AL32">
        <v>4.4049058594014701E-2</v>
      </c>
      <c r="AM32">
        <v>12</v>
      </c>
      <c r="AN32">
        <v>10.7850597879016</v>
      </c>
      <c r="AO32">
        <v>2.6150564259968099</v>
      </c>
      <c r="AP32">
        <v>4.6087148561631297</v>
      </c>
      <c r="AQ32">
        <v>1.7194338345864699</v>
      </c>
      <c r="AR32">
        <v>0.44617444010025098</v>
      </c>
      <c r="AS32">
        <v>2.9643919330143498</v>
      </c>
      <c r="AT32">
        <v>0.204086646570973</v>
      </c>
      <c r="AU32">
        <v>35.342917940806601</v>
      </c>
      <c r="AV32">
        <v>46.757594987716899</v>
      </c>
      <c r="AW32">
        <v>23.817329974008999</v>
      </c>
      <c r="AX32">
        <v>10.556579773800101</v>
      </c>
      <c r="AY32">
        <v>3.7944778618482999</v>
      </c>
      <c r="AZ32">
        <v>0.66652894062300005</v>
      </c>
      <c r="BA32">
        <v>3.0195989552795002</v>
      </c>
      <c r="BB32">
        <v>0.27751972924524698</v>
      </c>
      <c r="BC32">
        <v>100.889630327916</v>
      </c>
      <c r="BD32">
        <v>1.05996079197896</v>
      </c>
      <c r="BE32">
        <v>0.99481144445138603</v>
      </c>
      <c r="BF32">
        <v>6.5149347527570206E-2</v>
      </c>
      <c r="BG32">
        <v>0.192770290353007</v>
      </c>
      <c r="BH32">
        <v>0.189183923525516</v>
      </c>
      <c r="BI32">
        <v>3.5863668274907401E-3</v>
      </c>
      <c r="BJ32">
        <v>1.3715590304629399</v>
      </c>
      <c r="BK32">
        <v>1.26136941254123</v>
      </c>
      <c r="BL32">
        <v>0.110189617921709</v>
      </c>
      <c r="BM32">
        <v>9.3015499465210094E-2</v>
      </c>
      <c r="BN32">
        <v>0.45622439196727999</v>
      </c>
      <c r="BO32">
        <v>5.4688478082582197</v>
      </c>
      <c r="BP32">
        <v>3.3542810526315803E-2</v>
      </c>
      <c r="BQ32">
        <v>3.6690749409032999</v>
      </c>
      <c r="BR32">
        <v>2.8870263216646199</v>
      </c>
      <c r="BS32">
        <v>0.78204861923867997</v>
      </c>
      <c r="BT32">
        <v>1.51700271277593</v>
      </c>
      <c r="BU32">
        <v>1.28598656234685</v>
      </c>
      <c r="BV32">
        <v>0.23101615042908799</v>
      </c>
      <c r="BW32">
        <v>2.7982587216710999</v>
      </c>
      <c r="BX32">
        <v>2.3350944447295499</v>
      </c>
      <c r="BY32">
        <v>0.46316427694154899</v>
      </c>
      <c r="BZ32">
        <v>0.23906562836369699</v>
      </c>
      <c r="CA32">
        <v>0.65626181762470504</v>
      </c>
      <c r="CB32">
        <v>5.62665033844526</v>
      </c>
      <c r="CC32">
        <v>4.4049058594014701E-2</v>
      </c>
      <c r="CD32">
        <v>8.2187161240540192</v>
      </c>
      <c r="CE32">
        <v>1.57811888893691</v>
      </c>
      <c r="CF32">
        <v>4.20399102443786</v>
      </c>
      <c r="CG32">
        <v>0.93015499465210105</v>
      </c>
      <c r="CH32">
        <v>0.45622439196727999</v>
      </c>
      <c r="CI32">
        <v>3.2813086849549302</v>
      </c>
      <c r="CJ32">
        <v>0.204086646570973</v>
      </c>
      <c r="CK32">
        <v>30.8726007257508</v>
      </c>
      <c r="CL32">
        <v>32.060545891152799</v>
      </c>
      <c r="CM32">
        <v>13.905716196201601</v>
      </c>
      <c r="CN32">
        <v>9.3635665345861998</v>
      </c>
      <c r="CO32">
        <v>2.3906562836369698</v>
      </c>
      <c r="CP32">
        <v>0.65626181762470504</v>
      </c>
      <c r="CQ32">
        <v>3.3759902030671598</v>
      </c>
      <c r="CR32">
        <v>0.27751972924524698</v>
      </c>
      <c r="CS32">
        <v>74.030256691937296</v>
      </c>
      <c r="CT32">
        <v>1.0225247144699099</v>
      </c>
      <c r="CU32">
        <v>0.60767185688018799</v>
      </c>
      <c r="CV32">
        <v>0.91912537813186601</v>
      </c>
      <c r="CW32">
        <v>0.54096585512161299</v>
      </c>
      <c r="CX32">
        <v>1.1069078445434599</v>
      </c>
      <c r="CY32">
        <v>0.77042335271835305</v>
      </c>
      <c r="CZ32">
        <v>0.98459613323211703</v>
      </c>
      <c r="DA32">
        <v>0.61334753036499001</v>
      </c>
      <c r="DB32">
        <v>0.90261065959930398</v>
      </c>
      <c r="DC32">
        <v>0.63003563880920399</v>
      </c>
      <c r="DD32">
        <v>1.1180260181427</v>
      </c>
      <c r="DE32">
        <v>0.71697604656219505</v>
      </c>
    </row>
    <row r="33" spans="1:109" x14ac:dyDescent="0.25">
      <c r="A33" t="s">
        <v>100</v>
      </c>
      <c r="C33">
        <v>2011</v>
      </c>
      <c r="D33">
        <v>267212</v>
      </c>
      <c r="E33">
        <v>45.105350000000001</v>
      </c>
      <c r="F33">
        <v>-67.350359999999995</v>
      </c>
      <c r="G33">
        <v>45.125900000000001</v>
      </c>
      <c r="H33">
        <v>-67.266099999999994</v>
      </c>
      <c r="I33">
        <v>6.71</v>
      </c>
      <c r="J33">
        <v>6.61</v>
      </c>
      <c r="K33">
        <v>15.8</v>
      </c>
      <c r="L33">
        <v>14.14</v>
      </c>
      <c r="M33">
        <v>0.45909696646433301</v>
      </c>
      <c r="N33">
        <v>0.44627511805477099</v>
      </c>
      <c r="O33">
        <v>1.2821858003952601E-2</v>
      </c>
      <c r="P33">
        <v>5.4022275465838501E-2</v>
      </c>
      <c r="Q33">
        <v>5.3805998682476902E-2</v>
      </c>
      <c r="R33">
        <v>2.1627678336156599E-4</v>
      </c>
      <c r="S33">
        <v>0.60853679051383402</v>
      </c>
      <c r="T33">
        <v>0.58622107449181304</v>
      </c>
      <c r="U33">
        <v>2.2315716022021499E-2</v>
      </c>
      <c r="V33">
        <v>4.57825479954828E-2</v>
      </c>
      <c r="W33">
        <v>6.4228212812911703E-2</v>
      </c>
      <c r="X33">
        <v>1.13270101628082</v>
      </c>
      <c r="Y33">
        <v>7.9985545722755499E-2</v>
      </c>
      <c r="Z33">
        <v>2.9162534923912999</v>
      </c>
      <c r="AA33">
        <v>2.33044230846509</v>
      </c>
      <c r="AB33">
        <v>0.58581123580368899</v>
      </c>
      <c r="AC33">
        <v>0.29686939960474301</v>
      </c>
      <c r="AD33">
        <v>0.29686939960474301</v>
      </c>
      <c r="AE33">
        <v>8.61110006587615E-3</v>
      </c>
      <c r="AF33">
        <v>1.8644367035573099</v>
      </c>
      <c r="AG33">
        <v>1.6452919002635</v>
      </c>
      <c r="AH33">
        <v>0.21914477717391301</v>
      </c>
      <c r="AI33">
        <v>0.1952765085639</v>
      </c>
      <c r="AJ33">
        <v>0.25124602803030299</v>
      </c>
      <c r="AK33">
        <v>2.2141435276679799</v>
      </c>
      <c r="AL33">
        <v>0.105897045652174</v>
      </c>
      <c r="AM33">
        <v>12</v>
      </c>
      <c r="AN33">
        <v>3.7435271578345599</v>
      </c>
      <c r="AO33">
        <v>0.47272910124694201</v>
      </c>
      <c r="AP33">
        <v>1.7775449751740999</v>
      </c>
      <c r="AQ33">
        <v>0.45782547995482797</v>
      </c>
      <c r="AR33">
        <v>6.4228212812911703E-2</v>
      </c>
      <c r="AS33">
        <v>0.67962060976849203</v>
      </c>
      <c r="AT33">
        <v>0.51481673035949604</v>
      </c>
      <c r="AU33">
        <v>19.710292137925801</v>
      </c>
      <c r="AV33">
        <v>27.342244915942</v>
      </c>
      <c r="AW33">
        <v>2.6414401139328101</v>
      </c>
      <c r="AX33">
        <v>5.9436005553359701</v>
      </c>
      <c r="AY33">
        <v>1.952765085639</v>
      </c>
      <c r="AZ33">
        <v>0.25124602803030299</v>
      </c>
      <c r="BA33">
        <v>1.32848611660079</v>
      </c>
      <c r="BB33">
        <v>0.67341913000658704</v>
      </c>
      <c r="BC33">
        <v>52.133201957938098</v>
      </c>
      <c r="BD33">
        <v>0.45346618470135502</v>
      </c>
      <c r="BE33">
        <v>0.44095691543754301</v>
      </c>
      <c r="BF33">
        <v>1.2509269263812701E-2</v>
      </c>
      <c r="BG33">
        <v>5.0412202966684097E-2</v>
      </c>
      <c r="BH33">
        <v>5.0223833535078297E-2</v>
      </c>
      <c r="BI33">
        <v>1.8836943160573699E-4</v>
      </c>
      <c r="BJ33">
        <v>0.59177125012948895</v>
      </c>
      <c r="BK33">
        <v>0.57066819847477201</v>
      </c>
      <c r="BL33">
        <v>2.11030516547163E-2</v>
      </c>
      <c r="BM33">
        <v>3.8730480878664701E-2</v>
      </c>
      <c r="BN33">
        <v>6.4801592588545606E-2</v>
      </c>
      <c r="BO33">
        <v>1.1350116236891801</v>
      </c>
      <c r="BP33">
        <v>7.9985545722755499E-2</v>
      </c>
      <c r="BQ33">
        <v>2.22558658597793</v>
      </c>
      <c r="BR33">
        <v>1.88439670661031</v>
      </c>
      <c r="BS33">
        <v>0.34118987936761103</v>
      </c>
      <c r="BT33">
        <v>0.25723817235833102</v>
      </c>
      <c r="BU33">
        <v>0.25077271836894399</v>
      </c>
      <c r="BV33">
        <v>6.4654539893868402E-3</v>
      </c>
      <c r="BW33">
        <v>1.69845996616767</v>
      </c>
      <c r="BX33">
        <v>1.5165960648928001</v>
      </c>
      <c r="BY33">
        <v>0.18186390127487201</v>
      </c>
      <c r="BZ33">
        <v>0.142026476329188</v>
      </c>
      <c r="CA33">
        <v>0.23550125002456401</v>
      </c>
      <c r="CB33">
        <v>2.2542082273426201</v>
      </c>
      <c r="CC33">
        <v>0.105897045652174</v>
      </c>
      <c r="CD33">
        <v>3.6968810439553899</v>
      </c>
      <c r="CE33">
        <v>0.44107374498090202</v>
      </c>
      <c r="CF33">
        <v>1.7265995708231301</v>
      </c>
      <c r="CG33">
        <v>0.38730480878664703</v>
      </c>
      <c r="CH33">
        <v>6.4801592588545606E-2</v>
      </c>
      <c r="CI33">
        <v>0.68100697421350598</v>
      </c>
      <c r="CJ33">
        <v>0.51481673035949604</v>
      </c>
      <c r="CK33">
        <v>19.512484468012801</v>
      </c>
      <c r="CL33">
        <v>20.3531581276672</v>
      </c>
      <c r="CM33">
        <v>2.2840385753057699</v>
      </c>
      <c r="CN33">
        <v>5.3558387794765503</v>
      </c>
      <c r="CO33">
        <v>1.4202647632918799</v>
      </c>
      <c r="CP33">
        <v>0.23550125002456401</v>
      </c>
      <c r="CQ33">
        <v>1.35252493640557</v>
      </c>
      <c r="CR33">
        <v>0.67341913000658704</v>
      </c>
      <c r="CS33">
        <v>43.674745578078003</v>
      </c>
      <c r="CT33">
        <v>1.00892722606659</v>
      </c>
      <c r="CU33">
        <v>0.93317437171936002</v>
      </c>
      <c r="CV33">
        <v>0.97244942188262895</v>
      </c>
      <c r="CW33">
        <v>0.84596604108810403</v>
      </c>
      <c r="CX33">
        <v>1.0020399093627901</v>
      </c>
      <c r="CY33">
        <v>0.98773509263992298</v>
      </c>
      <c r="CZ33">
        <v>0.93733322620391801</v>
      </c>
      <c r="DA33">
        <v>0.86650282144546498</v>
      </c>
      <c r="DB33">
        <v>0.91097754240036</v>
      </c>
      <c r="DC33">
        <v>0.72730958461761497</v>
      </c>
      <c r="DD33">
        <v>1.0180948972702</v>
      </c>
      <c r="DE33">
        <v>0.76316636800766002</v>
      </c>
    </row>
    <row r="34" spans="1:109" x14ac:dyDescent="0.25">
      <c r="A34" t="s">
        <v>103</v>
      </c>
      <c r="C34">
        <v>2011</v>
      </c>
      <c r="D34">
        <v>9142</v>
      </c>
      <c r="E34">
        <v>40.532919999999997</v>
      </c>
      <c r="F34">
        <v>-106.65385999999999</v>
      </c>
      <c r="G34">
        <v>40.5383</v>
      </c>
      <c r="H34">
        <v>-106.67659999999999</v>
      </c>
      <c r="I34">
        <v>0.44</v>
      </c>
      <c r="J34">
        <v>0.23</v>
      </c>
      <c r="K34">
        <v>6.05</v>
      </c>
      <c r="L34">
        <v>5.49</v>
      </c>
      <c r="M34">
        <v>0.22400529089026899</v>
      </c>
      <c r="N34">
        <v>0.22103093020892201</v>
      </c>
      <c r="O34">
        <v>2.9743796913231698E-3</v>
      </c>
      <c r="P34">
        <v>5.3511882947487301E-2</v>
      </c>
      <c r="Q34">
        <v>5.3278351684547302E-2</v>
      </c>
      <c r="R34">
        <v>2.3353126293995899E-4</v>
      </c>
      <c r="S34">
        <v>0.164244440429136</v>
      </c>
      <c r="T34">
        <v>0.16218542968191199</v>
      </c>
      <c r="U34">
        <v>2.0590107472237898E-3</v>
      </c>
      <c r="V34">
        <v>1.4357357425183501E-2</v>
      </c>
      <c r="W34">
        <v>8.22624972708451E-2</v>
      </c>
      <c r="X34">
        <v>0.51276087144739302</v>
      </c>
      <c r="Y34">
        <v>1.73948452851496E-3</v>
      </c>
      <c r="Z34">
        <v>0.94412306936758905</v>
      </c>
      <c r="AA34">
        <v>0.89534177341897203</v>
      </c>
      <c r="AB34">
        <v>4.8781330797101501E-2</v>
      </c>
      <c r="AC34">
        <v>0.243262837747036</v>
      </c>
      <c r="AD34">
        <v>0.243262837747036</v>
      </c>
      <c r="AE34">
        <v>5.3345656455863E-3</v>
      </c>
      <c r="AF34">
        <v>0.64233263833992105</v>
      </c>
      <c r="AG34">
        <v>0.61416968824110696</v>
      </c>
      <c r="AH34">
        <v>2.8162941403162101E-2</v>
      </c>
      <c r="AI34">
        <v>5.4348178524374201E-2</v>
      </c>
      <c r="AJ34">
        <v>0.55311775546772102</v>
      </c>
      <c r="AK34">
        <v>1.92801555006588</v>
      </c>
      <c r="AL34">
        <v>1.20156563241107E-2</v>
      </c>
      <c r="AM34">
        <v>8</v>
      </c>
      <c r="AN34">
        <v>1.17716433525315</v>
      </c>
      <c r="AO34">
        <v>0.30435815607001698</v>
      </c>
      <c r="AP34">
        <v>0.46667911364577402</v>
      </c>
      <c r="AQ34">
        <v>0.14357357425183501</v>
      </c>
      <c r="AR34">
        <v>8.22624972708451E-2</v>
      </c>
      <c r="AS34">
        <v>0.30765652286843598</v>
      </c>
      <c r="AT34">
        <v>7.4599731037078903E-3</v>
      </c>
      <c r="AU34">
        <v>10.489154145548699</v>
      </c>
      <c r="AV34">
        <v>5.0249255247365001</v>
      </c>
      <c r="AW34">
        <v>1.4031154650856399</v>
      </c>
      <c r="AX34">
        <v>1.8914689349143601</v>
      </c>
      <c r="AY34">
        <v>0.54348178524374202</v>
      </c>
      <c r="AZ34">
        <v>0.55311775546772102</v>
      </c>
      <c r="BA34">
        <v>1.1568093300395299</v>
      </c>
      <c r="BB34">
        <v>5.44883657773386E-2</v>
      </c>
      <c r="BC34">
        <v>18.627407123419001</v>
      </c>
      <c r="BD34">
        <v>0.208882397989716</v>
      </c>
      <c r="BE34">
        <v>0.206296065844845</v>
      </c>
      <c r="BF34">
        <v>2.58633214487063E-3</v>
      </c>
      <c r="BG34">
        <v>4.1946253454924101E-2</v>
      </c>
      <c r="BH34">
        <v>4.18027498889346E-2</v>
      </c>
      <c r="BI34">
        <v>1.4350356598948701E-4</v>
      </c>
      <c r="BJ34">
        <v>0.150228883179332</v>
      </c>
      <c r="BK34">
        <v>0.14850629826880499</v>
      </c>
      <c r="BL34">
        <v>1.72258491052614E-3</v>
      </c>
      <c r="BM34">
        <v>1.03485442230164E-2</v>
      </c>
      <c r="BN34">
        <v>7.6942143021447001E-2</v>
      </c>
      <c r="BO34">
        <v>0.53664390602608103</v>
      </c>
      <c r="BP34">
        <v>1.73948452851496E-3</v>
      </c>
      <c r="BQ34">
        <v>0.83863880677696601</v>
      </c>
      <c r="BR34">
        <v>0.800148955579014</v>
      </c>
      <c r="BS34">
        <v>3.8489851197952403E-2</v>
      </c>
      <c r="BT34">
        <v>0.187045065891356</v>
      </c>
      <c r="BU34">
        <v>0.18389124218035999</v>
      </c>
      <c r="BV34">
        <v>3.1538237109959601E-3</v>
      </c>
      <c r="BW34">
        <v>0.61506128460129394</v>
      </c>
      <c r="BX34">
        <v>0.58923904445469499</v>
      </c>
      <c r="BY34">
        <v>2.5822240146599101E-2</v>
      </c>
      <c r="BZ34">
        <v>4.1986467563685299E-2</v>
      </c>
      <c r="CA34">
        <v>0.55884047407786397</v>
      </c>
      <c r="CB34">
        <v>2.0549804679691799</v>
      </c>
      <c r="CC34">
        <v>1.20156563241107E-2</v>
      </c>
      <c r="CD34">
        <v>1.09692527346327</v>
      </c>
      <c r="CE34">
        <v>0.238410186982772</v>
      </c>
      <c r="CF34">
        <v>0.42632540310686501</v>
      </c>
      <c r="CG34">
        <v>0.103485442230164</v>
      </c>
      <c r="CH34">
        <v>7.6942143021447001E-2</v>
      </c>
      <c r="CI34">
        <v>0.32198634361564799</v>
      </c>
      <c r="CJ34">
        <v>7.4599731037078903E-3</v>
      </c>
      <c r="CK34">
        <v>10.271534778561101</v>
      </c>
      <c r="CL34">
        <v>4.44439558607609</v>
      </c>
      <c r="CM34">
        <v>1.0749138126448801</v>
      </c>
      <c r="CN34">
        <v>1.8073849893674001</v>
      </c>
      <c r="CO34">
        <v>0.41986467563685298</v>
      </c>
      <c r="CP34">
        <v>0.55884047407786397</v>
      </c>
      <c r="CQ34">
        <v>1.23298828078151</v>
      </c>
      <c r="CR34">
        <v>5.44883657773386E-2</v>
      </c>
      <c r="CS34">
        <v>17.592876152385401</v>
      </c>
      <c r="CT34">
        <v>0.93532466888427701</v>
      </c>
      <c r="CU34">
        <v>0.78386801481246904</v>
      </c>
      <c r="CV34">
        <v>0.91466647386550903</v>
      </c>
      <c r="CW34">
        <v>0.72078335285186801</v>
      </c>
      <c r="CX34">
        <v>1.0465773344039899</v>
      </c>
      <c r="CY34">
        <v>0.93248867988586404</v>
      </c>
      <c r="CZ34">
        <v>1.0103462934494001</v>
      </c>
      <c r="DA34">
        <v>0.76890110969543501</v>
      </c>
      <c r="DB34">
        <v>0.95754325389862105</v>
      </c>
      <c r="DC34">
        <v>0.77254599332809404</v>
      </c>
      <c r="DD34">
        <v>1.0658526420593299</v>
      </c>
      <c r="DE34">
        <v>0.88827276229858398</v>
      </c>
    </row>
    <row r="35" spans="1:109" x14ac:dyDescent="0.25">
      <c r="A35" t="s">
        <v>106</v>
      </c>
      <c r="C35">
        <v>2011</v>
      </c>
      <c r="D35">
        <v>195058</v>
      </c>
      <c r="E35">
        <v>30.778839999999999</v>
      </c>
      <c r="F35">
        <v>-82.115589999999997</v>
      </c>
      <c r="G35">
        <v>30.740500000000001</v>
      </c>
      <c r="H35">
        <v>-82.128299999999996</v>
      </c>
      <c r="I35">
        <v>13.34</v>
      </c>
      <c r="J35">
        <v>11.58</v>
      </c>
      <c r="K35">
        <v>20.7</v>
      </c>
      <c r="L35">
        <v>16.899999999999999</v>
      </c>
      <c r="M35">
        <v>1.4871151612648199</v>
      </c>
      <c r="N35">
        <v>1.36575530316206</v>
      </c>
      <c r="O35">
        <v>0.121359867193676</v>
      </c>
      <c r="P35">
        <v>0.22468552055336</v>
      </c>
      <c r="Q35">
        <v>0.22158887984189701</v>
      </c>
      <c r="R35">
        <v>3.09664071146245E-3</v>
      </c>
      <c r="S35">
        <v>1.6983390592885399</v>
      </c>
      <c r="T35">
        <v>1.53262678339921</v>
      </c>
      <c r="U35">
        <v>0.16571227588932799</v>
      </c>
      <c r="V35">
        <v>0.152785454545455</v>
      </c>
      <c r="W35">
        <v>0.34193109169960501</v>
      </c>
      <c r="X35">
        <v>3.50478660079051</v>
      </c>
      <c r="Y35">
        <v>0.185823747035573</v>
      </c>
      <c r="Z35">
        <v>4.7471465047101402</v>
      </c>
      <c r="AA35">
        <v>3.5143508268115902</v>
      </c>
      <c r="AB35">
        <v>1.23279569528986</v>
      </c>
      <c r="AC35">
        <v>0.35668387826087</v>
      </c>
      <c r="AD35">
        <v>0.35668387826087</v>
      </c>
      <c r="AE35">
        <v>9.6119641304347799E-3</v>
      </c>
      <c r="AF35">
        <v>2.90807791304348</v>
      </c>
      <c r="AG35">
        <v>2.4106371659420298</v>
      </c>
      <c r="AH35">
        <v>0.497440755434783</v>
      </c>
      <c r="AI35">
        <v>0.29563927536231899</v>
      </c>
      <c r="AJ35">
        <v>0.46634791485507299</v>
      </c>
      <c r="AK35">
        <v>3.5327536739130401</v>
      </c>
      <c r="AL35">
        <v>0.123247588043478</v>
      </c>
      <c r="AM35">
        <v>11</v>
      </c>
      <c r="AN35">
        <v>14.495933544664</v>
      </c>
      <c r="AO35">
        <v>2.3141045557312299</v>
      </c>
      <c r="AP35">
        <v>5.3021997786561297</v>
      </c>
      <c r="AQ35">
        <v>1.52785454545455</v>
      </c>
      <c r="AR35">
        <v>0.34193109169960501</v>
      </c>
      <c r="AS35">
        <v>2.1028719604743098</v>
      </c>
      <c r="AT35">
        <v>1.3416630359683801</v>
      </c>
      <c r="AU35">
        <v>38.426558507905099</v>
      </c>
      <c r="AV35">
        <v>51.108349105072499</v>
      </c>
      <c r="AW35">
        <v>3.6696312079710101</v>
      </c>
      <c r="AX35">
        <v>9.7841726336956505</v>
      </c>
      <c r="AY35">
        <v>2.9563927536231902</v>
      </c>
      <c r="AZ35">
        <v>0.46634791485507299</v>
      </c>
      <c r="BA35">
        <v>2.1196522043478301</v>
      </c>
      <c r="BB35">
        <v>0.87331969891304295</v>
      </c>
      <c r="BC35">
        <v>81.977865378985499</v>
      </c>
      <c r="BD35">
        <v>0.94359127365932305</v>
      </c>
      <c r="BE35">
        <v>0.89473123714723202</v>
      </c>
      <c r="BF35">
        <v>4.8860036512091101E-2</v>
      </c>
      <c r="BG35">
        <v>0.20000498362920099</v>
      </c>
      <c r="BH35">
        <v>0.19755127616663001</v>
      </c>
      <c r="BI35">
        <v>2.45370746257119E-3</v>
      </c>
      <c r="BJ35">
        <v>1.58554547014724</v>
      </c>
      <c r="BK35">
        <v>1.44111353324422</v>
      </c>
      <c r="BL35">
        <v>0.14443193690301401</v>
      </c>
      <c r="BM35">
        <v>0.11193215901461499</v>
      </c>
      <c r="BN35">
        <v>0.33840998254063198</v>
      </c>
      <c r="BO35">
        <v>3.85092437000604</v>
      </c>
      <c r="BP35">
        <v>0.185823747035573</v>
      </c>
      <c r="BQ35">
        <v>2.5491449566338198</v>
      </c>
      <c r="BR35">
        <v>2.1936651799789999</v>
      </c>
      <c r="BS35">
        <v>0.35547977665482</v>
      </c>
      <c r="BT35">
        <v>0.393096587746251</v>
      </c>
      <c r="BU35">
        <v>0.38142188425757101</v>
      </c>
      <c r="BV35">
        <v>1.16747034886802E-2</v>
      </c>
      <c r="BW35">
        <v>2.6793120047465599</v>
      </c>
      <c r="BX35">
        <v>2.2570559874298901</v>
      </c>
      <c r="BY35">
        <v>0.422256017316675</v>
      </c>
      <c r="BZ35">
        <v>0.20803009972682901</v>
      </c>
      <c r="CA35">
        <v>0.43801374531394499</v>
      </c>
      <c r="CB35">
        <v>3.92496535200958</v>
      </c>
      <c r="CC35">
        <v>0.123247588043478</v>
      </c>
      <c r="CD35">
        <v>9.0569653782709807</v>
      </c>
      <c r="CE35">
        <v>2.0583785540099599</v>
      </c>
      <c r="CF35">
        <v>4.9161527081922101</v>
      </c>
      <c r="CG35">
        <v>1.11932159014615</v>
      </c>
      <c r="CH35">
        <v>0.33840998254063198</v>
      </c>
      <c r="CI35">
        <v>2.3105546220036199</v>
      </c>
      <c r="CJ35">
        <v>1.3416630359683801</v>
      </c>
      <c r="CK35">
        <v>32.141445916339102</v>
      </c>
      <c r="CL35">
        <v>25.8974525073642</v>
      </c>
      <c r="CM35">
        <v>4.0496954669214498</v>
      </c>
      <c r="CN35">
        <v>8.8955184704354</v>
      </c>
      <c r="CO35">
        <v>2.08030099726829</v>
      </c>
      <c r="CP35">
        <v>0.43801374531394499</v>
      </c>
      <c r="CQ35">
        <v>2.3549792112057499</v>
      </c>
      <c r="CR35">
        <v>0.87331969891304295</v>
      </c>
      <c r="CS35">
        <v>55.589280053364398</v>
      </c>
      <c r="CT35">
        <v>0.98970228433608998</v>
      </c>
      <c r="CU35">
        <v>0.89015519618988004</v>
      </c>
      <c r="CV35">
        <v>0.93358594179153398</v>
      </c>
      <c r="CW35">
        <v>0.73261004686355602</v>
      </c>
      <c r="CX35">
        <v>1.09876143932343</v>
      </c>
      <c r="CY35">
        <v>0.63451123237609897</v>
      </c>
      <c r="CZ35">
        <v>0.93924242258071899</v>
      </c>
      <c r="DA35">
        <v>1.1020867824554399</v>
      </c>
      <c r="DB35">
        <v>0.92133432626724199</v>
      </c>
      <c r="DC35">
        <v>0.70366191864013705</v>
      </c>
      <c r="DD35">
        <v>1.1110215187072801</v>
      </c>
      <c r="DE35">
        <v>0.53698468208312999</v>
      </c>
    </row>
    <row r="36" spans="1:109" x14ac:dyDescent="0.25">
      <c r="A36" t="s">
        <v>109</v>
      </c>
      <c r="C36">
        <v>2011</v>
      </c>
      <c r="D36">
        <v>200136</v>
      </c>
      <c r="E36">
        <v>38.988030000000002</v>
      </c>
      <c r="F36">
        <v>-79.650630000000007</v>
      </c>
      <c r="G36">
        <v>39.1053</v>
      </c>
      <c r="H36">
        <v>-79.426100000000005</v>
      </c>
      <c r="I36">
        <v>9.0299999999999994</v>
      </c>
      <c r="J36">
        <v>7.55</v>
      </c>
      <c r="K36">
        <v>21.59</v>
      </c>
      <c r="L36">
        <v>15.26</v>
      </c>
      <c r="M36">
        <v>1.1004033884058</v>
      </c>
      <c r="N36">
        <v>1.0261266775362301</v>
      </c>
      <c r="O36">
        <v>7.4276718478260895E-2</v>
      </c>
      <c r="P36">
        <v>0.21315614130434801</v>
      </c>
      <c r="Q36">
        <v>0.208988731521739</v>
      </c>
      <c r="R36">
        <v>4.1674097826086996E-3</v>
      </c>
      <c r="S36">
        <v>0.92209304347826104</v>
      </c>
      <c r="T36">
        <v>0.86882020507246405</v>
      </c>
      <c r="U36">
        <v>5.32728384057971E-2</v>
      </c>
      <c r="V36">
        <v>0.111975289855072</v>
      </c>
      <c r="W36">
        <v>0.16973925652173899</v>
      </c>
      <c r="X36">
        <v>1.3658952536231901</v>
      </c>
      <c r="Y36">
        <v>2.2990431521739099E-2</v>
      </c>
      <c r="Z36">
        <v>6.5499902083333303</v>
      </c>
      <c r="AA36">
        <v>4.0497546</v>
      </c>
      <c r="AB36">
        <v>2.5002356749999999</v>
      </c>
      <c r="AC36">
        <v>0.335205425</v>
      </c>
      <c r="AD36">
        <v>0.335205425</v>
      </c>
      <c r="AE36">
        <v>2.0937258333333299E-2</v>
      </c>
      <c r="AF36">
        <v>2.1922199999999998</v>
      </c>
      <c r="AG36">
        <v>1.9064975583333299</v>
      </c>
      <c r="AH36">
        <v>0.285722425</v>
      </c>
      <c r="AI36">
        <v>0.23799416666666701</v>
      </c>
      <c r="AJ36">
        <v>0.49495377499999998</v>
      </c>
      <c r="AK36">
        <v>2.5897100000000002</v>
      </c>
      <c r="AL36">
        <v>1.9459500000000001E-2</v>
      </c>
      <c r="AM36">
        <v>10</v>
      </c>
      <c r="AN36">
        <v>8.7063004916666706</v>
      </c>
      <c r="AO36">
        <v>1.76222542318841</v>
      </c>
      <c r="AP36">
        <v>2.7576609456521699</v>
      </c>
      <c r="AQ36">
        <v>1.1197528985507199</v>
      </c>
      <c r="AR36">
        <v>0.16973925652173899</v>
      </c>
      <c r="AS36">
        <v>0.81953715217391299</v>
      </c>
      <c r="AT36">
        <v>0.13980766485507201</v>
      </c>
      <c r="AU36">
        <v>25.475023832608699</v>
      </c>
      <c r="AV36">
        <v>67.486953150000005</v>
      </c>
      <c r="AW36">
        <v>2.9722635916666702</v>
      </c>
      <c r="AX36">
        <v>7.0811000833333297</v>
      </c>
      <c r="AY36">
        <v>2.37994166666667</v>
      </c>
      <c r="AZ36">
        <v>0.49495377499999998</v>
      </c>
      <c r="BA36">
        <v>1.5538259999999999</v>
      </c>
      <c r="BB36">
        <v>0.13003040833333299</v>
      </c>
      <c r="BC36">
        <v>92.099068799999998</v>
      </c>
      <c r="BD36">
        <v>0.756210468330478</v>
      </c>
      <c r="BE36">
        <v>0.72113253021002899</v>
      </c>
      <c r="BF36">
        <v>3.5077938120448703E-2</v>
      </c>
      <c r="BG36">
        <v>0.182302183911804</v>
      </c>
      <c r="BH36">
        <v>0.179253893459941</v>
      </c>
      <c r="BI36">
        <v>3.0482904518624701E-3</v>
      </c>
      <c r="BJ36">
        <v>0.84743497192538297</v>
      </c>
      <c r="BK36">
        <v>0.80243946251417497</v>
      </c>
      <c r="BL36">
        <v>4.4995509411208098E-2</v>
      </c>
      <c r="BM36">
        <v>7.5832725262948597E-2</v>
      </c>
      <c r="BN36">
        <v>0.13284868422705701</v>
      </c>
      <c r="BO36">
        <v>1.3890758511659</v>
      </c>
      <c r="BP36">
        <v>2.2990431521739099E-2</v>
      </c>
      <c r="BQ36">
        <v>2.6887389013251299</v>
      </c>
      <c r="BR36">
        <v>2.26743361963445</v>
      </c>
      <c r="BS36">
        <v>0.42130528169068099</v>
      </c>
      <c r="BT36">
        <v>0.29418044154164302</v>
      </c>
      <c r="BU36">
        <v>0.27805446637508702</v>
      </c>
      <c r="BV36">
        <v>1.6125975166556301E-2</v>
      </c>
      <c r="BW36">
        <v>2.0727071975898701</v>
      </c>
      <c r="BX36">
        <v>1.8172889016040199</v>
      </c>
      <c r="BY36">
        <v>0.25541829598585902</v>
      </c>
      <c r="BZ36">
        <v>0.15063646625409499</v>
      </c>
      <c r="CA36">
        <v>0.40886470009885001</v>
      </c>
      <c r="CB36">
        <v>2.6757032566285099</v>
      </c>
      <c r="CC36">
        <v>1.9459500000000001E-2</v>
      </c>
      <c r="CD36">
        <v>5.9087472615336303</v>
      </c>
      <c r="CE36">
        <v>1.50472131547759</v>
      </c>
      <c r="CF36">
        <v>2.5213031024480599</v>
      </c>
      <c r="CG36">
        <v>0.75832725262948597</v>
      </c>
      <c r="CH36">
        <v>0.13284868422705701</v>
      </c>
      <c r="CI36">
        <v>0.83344551069953898</v>
      </c>
      <c r="CJ36">
        <v>0.13980766485507201</v>
      </c>
      <c r="CK36">
        <v>21.799200802186</v>
      </c>
      <c r="CL36">
        <v>24.762541037325601</v>
      </c>
      <c r="CM36">
        <v>2.59804016883988</v>
      </c>
      <c r="CN36">
        <v>6.6464605300049797</v>
      </c>
      <c r="CO36">
        <v>1.5063646625409499</v>
      </c>
      <c r="CP36">
        <v>0.40886470009885001</v>
      </c>
      <c r="CQ36">
        <v>1.60542195397711</v>
      </c>
      <c r="CR36">
        <v>0.13003040833333299</v>
      </c>
      <c r="CS36">
        <v>47.657723435637301</v>
      </c>
      <c r="CT36">
        <v>0.78266328573226895</v>
      </c>
      <c r="CU36">
        <v>0.85525184869766202</v>
      </c>
      <c r="CV36">
        <v>0.919034123420715</v>
      </c>
      <c r="CW36">
        <v>0.67722731828689597</v>
      </c>
      <c r="CX36">
        <v>1.0169709920883201</v>
      </c>
      <c r="CY36">
        <v>0.68721204996108998</v>
      </c>
      <c r="CZ36">
        <v>0.826066434383392</v>
      </c>
      <c r="DA36">
        <v>0.87761241197586104</v>
      </c>
      <c r="DB36">
        <v>0.94548320770263705</v>
      </c>
      <c r="DC36">
        <v>0.63294184207916304</v>
      </c>
      <c r="DD36">
        <v>1.0332057476043699</v>
      </c>
      <c r="DE36">
        <v>0.41049510240554798</v>
      </c>
    </row>
    <row r="37" spans="1:109" x14ac:dyDescent="0.25">
      <c r="A37" t="s">
        <v>111</v>
      </c>
      <c r="C37">
        <v>2011</v>
      </c>
      <c r="D37">
        <v>14105</v>
      </c>
      <c r="E37">
        <v>36.592010000000002</v>
      </c>
      <c r="F37">
        <v>-105.4526</v>
      </c>
      <c r="G37">
        <v>36.5854</v>
      </c>
      <c r="H37">
        <v>-105.452</v>
      </c>
      <c r="I37">
        <v>0.56999999999999995</v>
      </c>
      <c r="J37">
        <v>0.56999999999999995</v>
      </c>
      <c r="K37">
        <v>6.96</v>
      </c>
      <c r="L37">
        <v>6.57</v>
      </c>
      <c r="M37">
        <v>0.206418647335153</v>
      </c>
      <c r="N37">
        <v>0.20377627052355901</v>
      </c>
      <c r="O37">
        <v>2.6423916886253798E-3</v>
      </c>
      <c r="P37">
        <v>4.2280633187464702E-2</v>
      </c>
      <c r="Q37">
        <v>4.21157495765105E-2</v>
      </c>
      <c r="R37">
        <v>1.6488361095426301E-4</v>
      </c>
      <c r="S37">
        <v>0.16677480237154199</v>
      </c>
      <c r="T37">
        <v>0.164095319013112</v>
      </c>
      <c r="U37">
        <v>2.6794833584290099E-3</v>
      </c>
      <c r="V37">
        <v>2.2503784741828198E-2</v>
      </c>
      <c r="W37">
        <v>0.12518316247882599</v>
      </c>
      <c r="X37">
        <v>0.74323793290043305</v>
      </c>
      <c r="Y37">
        <v>1.2056970638057601E-3</v>
      </c>
      <c r="Z37">
        <v>1.1328801020646999</v>
      </c>
      <c r="AA37">
        <v>1.0583593132150999</v>
      </c>
      <c r="AB37">
        <v>7.4520809600582494E-2</v>
      </c>
      <c r="AC37">
        <v>0.21971615381214901</v>
      </c>
      <c r="AD37">
        <v>0.21971615381214901</v>
      </c>
      <c r="AE37">
        <v>3.5063935666736E-3</v>
      </c>
      <c r="AF37">
        <v>0.73756229613064295</v>
      </c>
      <c r="AG37">
        <v>0.70261336491054704</v>
      </c>
      <c r="AH37">
        <v>3.4948920350530502E-2</v>
      </c>
      <c r="AI37">
        <v>0.11493645464947</v>
      </c>
      <c r="AJ37">
        <v>0.72615411384439399</v>
      </c>
      <c r="AK37">
        <v>2.43142776315789</v>
      </c>
      <c r="AL37">
        <v>1.0754734137715801E-2</v>
      </c>
      <c r="AM37">
        <v>8</v>
      </c>
      <c r="AN37">
        <v>1.1166936470920401</v>
      </c>
      <c r="AO37">
        <v>0.24206050145868599</v>
      </c>
      <c r="AP37">
        <v>0.47581152404479599</v>
      </c>
      <c r="AQ37">
        <v>0.22503784741828201</v>
      </c>
      <c r="AR37">
        <v>0.12518316247882599</v>
      </c>
      <c r="AS37">
        <v>0.44594275974025999</v>
      </c>
      <c r="AT37">
        <v>5.5353305963360298E-3</v>
      </c>
      <c r="AU37">
        <v>10.636264749231399</v>
      </c>
      <c r="AV37">
        <v>5.7560180990482603</v>
      </c>
      <c r="AW37">
        <v>1.17236216023507</v>
      </c>
      <c r="AX37">
        <v>2.1805057760037401</v>
      </c>
      <c r="AY37">
        <v>1.1493645464947</v>
      </c>
      <c r="AZ37">
        <v>0.72615411384439399</v>
      </c>
      <c r="BA37">
        <v>1.4588566578947399</v>
      </c>
      <c r="BB37">
        <v>4.4384258529228199E-2</v>
      </c>
      <c r="BC37">
        <v>20.487645597904098</v>
      </c>
      <c r="BD37">
        <v>0.19203099638747201</v>
      </c>
      <c r="BE37">
        <v>0.18974410286568699</v>
      </c>
      <c r="BF37">
        <v>2.28689352178521E-3</v>
      </c>
      <c r="BG37">
        <v>4.60401564093346E-2</v>
      </c>
      <c r="BH37">
        <v>4.5844689488294801E-2</v>
      </c>
      <c r="BI37">
        <v>1.9546692103977501E-4</v>
      </c>
      <c r="BJ37">
        <v>0.15766243673908101</v>
      </c>
      <c r="BK37">
        <v>0.15526780829089601</v>
      </c>
      <c r="BL37">
        <v>2.3946284481850899E-3</v>
      </c>
      <c r="BM37">
        <v>1.52627228682614E-2</v>
      </c>
      <c r="BN37">
        <v>0.15252714979511101</v>
      </c>
      <c r="BO37">
        <v>0.95383200215984398</v>
      </c>
      <c r="BP37">
        <v>1.2056970638057601E-3</v>
      </c>
      <c r="BQ37">
        <v>0.97322398796554799</v>
      </c>
      <c r="BR37">
        <v>0.91822747143677796</v>
      </c>
      <c r="BS37">
        <v>5.4996516528770203E-2</v>
      </c>
      <c r="BT37">
        <v>0.20776886688639001</v>
      </c>
      <c r="BU37">
        <v>0.20463344563656199</v>
      </c>
      <c r="BV37">
        <v>3.1354212498274701E-3</v>
      </c>
      <c r="BW37">
        <v>0.73328170268926096</v>
      </c>
      <c r="BX37">
        <v>0.69873729969648801</v>
      </c>
      <c r="BY37">
        <v>3.4544402992773601E-2</v>
      </c>
      <c r="BZ37">
        <v>8.4761108330662804E-2</v>
      </c>
      <c r="CA37">
        <v>0.84577725558226602</v>
      </c>
      <c r="CB37">
        <v>2.9726664409138999</v>
      </c>
      <c r="CC37">
        <v>1.0754734137715801E-2</v>
      </c>
      <c r="CD37">
        <v>1.0381777845412801</v>
      </c>
      <c r="CE37">
        <v>0.26364730284612897</v>
      </c>
      <c r="CF37">
        <v>0.44935709674843899</v>
      </c>
      <c r="CG37">
        <v>0.152627228682614</v>
      </c>
      <c r="CH37">
        <v>0.15252714979511101</v>
      </c>
      <c r="CI37">
        <v>0.57229920129590595</v>
      </c>
      <c r="CJ37">
        <v>5.5353305963360298E-3</v>
      </c>
      <c r="CK37">
        <v>10.6341710812152</v>
      </c>
      <c r="CL37">
        <v>4.9109502210394904</v>
      </c>
      <c r="CM37">
        <v>1.10791490135916</v>
      </c>
      <c r="CN37">
        <v>2.1671852974060801</v>
      </c>
      <c r="CO37">
        <v>0.84761108330662804</v>
      </c>
      <c r="CP37">
        <v>0.84577725558226602</v>
      </c>
      <c r="CQ37">
        <v>1.78359986454834</v>
      </c>
      <c r="CR37">
        <v>4.4384258529228199E-2</v>
      </c>
      <c r="CS37">
        <v>19.707422892162999</v>
      </c>
      <c r="CT37">
        <v>1.2184318304061901</v>
      </c>
      <c r="CU37">
        <v>1.0889183282852199</v>
      </c>
      <c r="CV37">
        <v>0.94536125659942605</v>
      </c>
      <c r="CW37">
        <v>0.67822915315628096</v>
      </c>
      <c r="CX37">
        <v>1.28334677219391</v>
      </c>
      <c r="CY37">
        <v>0.93029868602752697</v>
      </c>
      <c r="CZ37">
        <v>1.1647351980209399</v>
      </c>
      <c r="DA37">
        <v>0.94562399387359597</v>
      </c>
      <c r="DB37">
        <v>0.99419629573821999</v>
      </c>
      <c r="DC37">
        <v>0.73746061325073198</v>
      </c>
      <c r="DD37">
        <v>1.22260117530823</v>
      </c>
      <c r="DE37">
        <v>0.85907059907913197</v>
      </c>
    </row>
    <row r="38" spans="1:109" x14ac:dyDescent="0.25">
      <c r="A38" t="s">
        <v>114</v>
      </c>
      <c r="C38">
        <v>2011</v>
      </c>
      <c r="D38">
        <v>245197</v>
      </c>
      <c r="E38">
        <v>44.273330000000001</v>
      </c>
      <c r="F38">
        <v>-71.222639999999998</v>
      </c>
      <c r="G38">
        <v>44.308199999999999</v>
      </c>
      <c r="H38">
        <v>-71.217699999999994</v>
      </c>
      <c r="I38">
        <v>5.87</v>
      </c>
      <c r="J38">
        <v>5.4</v>
      </c>
      <c r="K38">
        <v>15.43</v>
      </c>
      <c r="L38">
        <v>12.3</v>
      </c>
      <c r="M38">
        <v>0.48167878333333303</v>
      </c>
      <c r="N38">
        <v>0.46792955757575799</v>
      </c>
      <c r="O38">
        <v>1.3749151515151501E-2</v>
      </c>
      <c r="P38">
        <v>7.5059040909090893E-2</v>
      </c>
      <c r="Q38">
        <v>7.46163893939394E-2</v>
      </c>
      <c r="R38">
        <v>4.4266818181818199E-4</v>
      </c>
      <c r="S38">
        <v>0.458236363636364</v>
      </c>
      <c r="T38">
        <v>0.44439741363636398</v>
      </c>
      <c r="U38">
        <v>1.3838949999999999E-2</v>
      </c>
      <c r="V38">
        <v>4.4061060606060597E-2</v>
      </c>
      <c r="W38">
        <v>5.0425724242424301E-2</v>
      </c>
      <c r="X38">
        <v>1.18550560606061</v>
      </c>
      <c r="Y38">
        <v>4.3774227272727298E-2</v>
      </c>
      <c r="Z38">
        <v>2.9585966639061398</v>
      </c>
      <c r="AA38">
        <v>2.4259318985507199</v>
      </c>
      <c r="AB38">
        <v>0.53266486680469305</v>
      </c>
      <c r="AC38">
        <v>0.26068718840579702</v>
      </c>
      <c r="AD38">
        <v>0.26068718840579702</v>
      </c>
      <c r="AE38">
        <v>8.8854375431331994E-3</v>
      </c>
      <c r="AF38">
        <v>2.0450140372670802</v>
      </c>
      <c r="AG38">
        <v>1.75821437750173</v>
      </c>
      <c r="AH38">
        <v>0.28679967701863401</v>
      </c>
      <c r="AI38">
        <v>0.204566321601104</v>
      </c>
      <c r="AJ38">
        <v>0.205405346445825</v>
      </c>
      <c r="AK38">
        <v>3.2019607336093898</v>
      </c>
      <c r="AL38">
        <v>2.8036397515528E-2</v>
      </c>
      <c r="AM38">
        <v>11</v>
      </c>
      <c r="AN38">
        <v>3.69009638030303</v>
      </c>
      <c r="AO38">
        <v>0.61394178939393895</v>
      </c>
      <c r="AP38">
        <v>1.32873016969697</v>
      </c>
      <c r="AQ38">
        <v>0.44061060606060598</v>
      </c>
      <c r="AR38">
        <v>5.0425724242424301E-2</v>
      </c>
      <c r="AS38">
        <v>0.71130336363636404</v>
      </c>
      <c r="AT38">
        <v>0.26535282575757602</v>
      </c>
      <c r="AU38">
        <v>18.1004608560606</v>
      </c>
      <c r="AV38">
        <v>25.917722559006201</v>
      </c>
      <c r="AW38">
        <v>2.1916768454106301</v>
      </c>
      <c r="AX38">
        <v>6.6724780345065504</v>
      </c>
      <c r="AY38">
        <v>2.04566321601104</v>
      </c>
      <c r="AZ38">
        <v>0.205405346445825</v>
      </c>
      <c r="BA38">
        <v>1.9211764375431299</v>
      </c>
      <c r="BB38">
        <v>0.1729182394755</v>
      </c>
      <c r="BC38">
        <v>50.1270411766736</v>
      </c>
      <c r="BD38">
        <v>0.41862920035814999</v>
      </c>
      <c r="BE38">
        <v>0.40824386725172201</v>
      </c>
      <c r="BF38">
        <v>1.0385333106428399E-2</v>
      </c>
      <c r="BG38">
        <v>6.03397440250069E-2</v>
      </c>
      <c r="BH38">
        <v>6.0053685256380801E-2</v>
      </c>
      <c r="BI38">
        <v>2.8605876862607398E-4</v>
      </c>
      <c r="BJ38">
        <v>0.41900602370608903</v>
      </c>
      <c r="BK38">
        <v>0.40743521865747301</v>
      </c>
      <c r="BL38">
        <v>1.15708050486166E-2</v>
      </c>
      <c r="BM38">
        <v>3.1657331837596302E-2</v>
      </c>
      <c r="BN38">
        <v>4.8853500038239302E-2</v>
      </c>
      <c r="BO38">
        <v>1.1902267929108801</v>
      </c>
      <c r="BP38">
        <v>4.3774227272727298E-2</v>
      </c>
      <c r="BQ38">
        <v>1.6186196890444799</v>
      </c>
      <c r="BR38">
        <v>1.4591889096019399</v>
      </c>
      <c r="BS38">
        <v>0.159430779442541</v>
      </c>
      <c r="BT38">
        <v>0.217409228351123</v>
      </c>
      <c r="BU38">
        <v>0.211229160183147</v>
      </c>
      <c r="BV38">
        <v>6.1800681679759096E-3</v>
      </c>
      <c r="BW38">
        <v>1.85508712941718</v>
      </c>
      <c r="BX38">
        <v>1.61908571562841</v>
      </c>
      <c r="BY38">
        <v>0.23600141378876899</v>
      </c>
      <c r="BZ38">
        <v>0.13471109603450901</v>
      </c>
      <c r="CA38">
        <v>0.188480014440531</v>
      </c>
      <c r="CB38">
        <v>3.35212249473128</v>
      </c>
      <c r="CC38">
        <v>2.8036397515528E-2</v>
      </c>
      <c r="CD38">
        <v>3.1998330643165902</v>
      </c>
      <c r="CE38">
        <v>0.49321615659106599</v>
      </c>
      <c r="CF38">
        <v>1.21140052303749</v>
      </c>
      <c r="CG38">
        <v>0.31657331837596298</v>
      </c>
      <c r="CH38">
        <v>4.8853500038239302E-2</v>
      </c>
      <c r="CI38">
        <v>0.71413607574652505</v>
      </c>
      <c r="CJ38">
        <v>0.26535282575757602</v>
      </c>
      <c r="CK38">
        <v>17.2493654521877</v>
      </c>
      <c r="CL38">
        <v>13.551922182973501</v>
      </c>
      <c r="CM38">
        <v>1.8219296795761699</v>
      </c>
      <c r="CN38">
        <v>5.9730486278710497</v>
      </c>
      <c r="CO38">
        <v>1.3471109603450899</v>
      </c>
      <c r="CP38">
        <v>0.188480014440531</v>
      </c>
      <c r="CQ38">
        <v>2.0112734968387702</v>
      </c>
      <c r="CR38">
        <v>0.1729182394755</v>
      </c>
      <c r="CS38">
        <v>36.066683205908497</v>
      </c>
      <c r="CT38">
        <v>0.96882098913192705</v>
      </c>
      <c r="CU38">
        <v>0.80389708280563399</v>
      </c>
      <c r="CV38">
        <v>0.91438841819763195</v>
      </c>
      <c r="CW38">
        <v>0.71848773956298795</v>
      </c>
      <c r="CX38">
        <v>1.0039824247360201</v>
      </c>
      <c r="CY38">
        <v>0.869104504585266</v>
      </c>
      <c r="CZ38">
        <v>0.91760033369064298</v>
      </c>
      <c r="DA38">
        <v>0.83398509025573697</v>
      </c>
      <c r="DB38">
        <v>0.90712684392929099</v>
      </c>
      <c r="DC38">
        <v>0.65852040052413896</v>
      </c>
      <c r="DD38">
        <v>1.04689681529999</v>
      </c>
      <c r="DE38">
        <v>0.54709035158157304</v>
      </c>
    </row>
    <row r="39" spans="1:109" x14ac:dyDescent="0.25">
      <c r="A39" t="s">
        <v>116</v>
      </c>
      <c r="C39">
        <v>2011</v>
      </c>
      <c r="D39">
        <v>9142</v>
      </c>
      <c r="E39">
        <v>40.532919999999997</v>
      </c>
      <c r="F39">
        <v>-106.65385999999999</v>
      </c>
      <c r="G39">
        <v>40.5383</v>
      </c>
      <c r="H39">
        <v>-106.67659999999999</v>
      </c>
      <c r="I39">
        <v>0.44</v>
      </c>
      <c r="J39">
        <v>0.23</v>
      </c>
      <c r="K39">
        <v>6.05</v>
      </c>
      <c r="L39">
        <v>5.49</v>
      </c>
      <c r="M39">
        <v>0.22400529089026899</v>
      </c>
      <c r="N39">
        <v>0.22103093020892201</v>
      </c>
      <c r="O39">
        <v>2.9743796913231698E-3</v>
      </c>
      <c r="P39">
        <v>5.3511882947487301E-2</v>
      </c>
      <c r="Q39">
        <v>5.3278351684547302E-2</v>
      </c>
      <c r="R39">
        <v>2.3353126293995899E-4</v>
      </c>
      <c r="S39">
        <v>0.164244440429136</v>
      </c>
      <c r="T39">
        <v>0.16218542968191199</v>
      </c>
      <c r="U39">
        <v>2.0590107472237898E-3</v>
      </c>
      <c r="V39">
        <v>1.4357357425183501E-2</v>
      </c>
      <c r="W39">
        <v>8.22624972708451E-2</v>
      </c>
      <c r="X39">
        <v>0.51276087144739302</v>
      </c>
      <c r="Y39">
        <v>1.73948452851496E-3</v>
      </c>
      <c r="Z39">
        <v>0.94412306936758905</v>
      </c>
      <c r="AA39">
        <v>0.89534177341897203</v>
      </c>
      <c r="AB39">
        <v>4.8781330797101501E-2</v>
      </c>
      <c r="AC39">
        <v>0.243262837747036</v>
      </c>
      <c r="AD39">
        <v>0.243262837747036</v>
      </c>
      <c r="AE39">
        <v>5.3345656455863E-3</v>
      </c>
      <c r="AF39">
        <v>0.64233263833992105</v>
      </c>
      <c r="AG39">
        <v>0.61416968824110696</v>
      </c>
      <c r="AH39">
        <v>2.8162941403162101E-2</v>
      </c>
      <c r="AI39">
        <v>5.4348178524374201E-2</v>
      </c>
      <c r="AJ39">
        <v>0.55311775546772102</v>
      </c>
      <c r="AK39">
        <v>1.92801555006588</v>
      </c>
      <c r="AL39">
        <v>1.20156563241107E-2</v>
      </c>
      <c r="AM39">
        <v>8</v>
      </c>
      <c r="AN39">
        <v>1.17716433525315</v>
      </c>
      <c r="AO39">
        <v>0.30435815607001698</v>
      </c>
      <c r="AP39">
        <v>0.46667911364577402</v>
      </c>
      <c r="AQ39">
        <v>0.14357357425183501</v>
      </c>
      <c r="AR39">
        <v>8.22624972708451E-2</v>
      </c>
      <c r="AS39">
        <v>0.30765652286843598</v>
      </c>
      <c r="AT39">
        <v>7.4599731037078903E-3</v>
      </c>
      <c r="AU39">
        <v>10.489154145548699</v>
      </c>
      <c r="AV39">
        <v>5.0249255247365001</v>
      </c>
      <c r="AW39">
        <v>1.4031154650856399</v>
      </c>
      <c r="AX39">
        <v>1.8914689349143601</v>
      </c>
      <c r="AY39">
        <v>0.54348178524374202</v>
      </c>
      <c r="AZ39">
        <v>0.55311775546772102</v>
      </c>
      <c r="BA39">
        <v>1.1568093300395299</v>
      </c>
      <c r="BB39">
        <v>5.44883657773386E-2</v>
      </c>
      <c r="BC39">
        <v>18.627407123419001</v>
      </c>
      <c r="BD39">
        <v>0.208882397989716</v>
      </c>
      <c r="BE39">
        <v>0.206296065844845</v>
      </c>
      <c r="BF39">
        <v>2.58633214487063E-3</v>
      </c>
      <c r="BG39">
        <v>4.1946253454924101E-2</v>
      </c>
      <c r="BH39">
        <v>4.18027498889346E-2</v>
      </c>
      <c r="BI39">
        <v>1.4350356598948701E-4</v>
      </c>
      <c r="BJ39">
        <v>0.150228883179332</v>
      </c>
      <c r="BK39">
        <v>0.14850629826880499</v>
      </c>
      <c r="BL39">
        <v>1.72258491052614E-3</v>
      </c>
      <c r="BM39">
        <v>1.03485442230164E-2</v>
      </c>
      <c r="BN39">
        <v>7.6942143021447001E-2</v>
      </c>
      <c r="BO39">
        <v>0.53664390602608103</v>
      </c>
      <c r="BP39">
        <v>1.73948452851496E-3</v>
      </c>
      <c r="BQ39">
        <v>0.83863880677696601</v>
      </c>
      <c r="BR39">
        <v>0.800148955579014</v>
      </c>
      <c r="BS39">
        <v>3.8489851197952403E-2</v>
      </c>
      <c r="BT39">
        <v>0.187045065891356</v>
      </c>
      <c r="BU39">
        <v>0.18389124218035999</v>
      </c>
      <c r="BV39">
        <v>3.1538237109959601E-3</v>
      </c>
      <c r="BW39">
        <v>0.61506128460129394</v>
      </c>
      <c r="BX39">
        <v>0.58923904445469499</v>
      </c>
      <c r="BY39">
        <v>2.5822240146599101E-2</v>
      </c>
      <c r="BZ39">
        <v>4.1986467563685299E-2</v>
      </c>
      <c r="CA39">
        <v>0.55884047407786397</v>
      </c>
      <c r="CB39">
        <v>2.0549804679691799</v>
      </c>
      <c r="CC39">
        <v>1.20156563241107E-2</v>
      </c>
      <c r="CD39">
        <v>1.09692527346327</v>
      </c>
      <c r="CE39">
        <v>0.238410186982772</v>
      </c>
      <c r="CF39">
        <v>0.42632540310686501</v>
      </c>
      <c r="CG39">
        <v>0.103485442230164</v>
      </c>
      <c r="CH39">
        <v>7.6942143021447001E-2</v>
      </c>
      <c r="CI39">
        <v>0.32198634361564799</v>
      </c>
      <c r="CJ39">
        <v>7.4599731037078903E-3</v>
      </c>
      <c r="CK39">
        <v>10.271534778561101</v>
      </c>
      <c r="CL39">
        <v>4.44439558607609</v>
      </c>
      <c r="CM39">
        <v>1.0749138126448801</v>
      </c>
      <c r="CN39">
        <v>1.8073849893674001</v>
      </c>
      <c r="CO39">
        <v>0.41986467563685298</v>
      </c>
      <c r="CP39">
        <v>0.55884047407786397</v>
      </c>
      <c r="CQ39">
        <v>1.23298828078151</v>
      </c>
      <c r="CR39">
        <v>5.44883657773386E-2</v>
      </c>
      <c r="CS39">
        <v>17.592876152385401</v>
      </c>
      <c r="CT39">
        <v>0.93532466888427701</v>
      </c>
      <c r="CU39">
        <v>0.78386801481246904</v>
      </c>
      <c r="CV39">
        <v>0.91466647386550903</v>
      </c>
      <c r="CW39">
        <v>0.72078335285186801</v>
      </c>
      <c r="CX39">
        <v>1.0465773344039899</v>
      </c>
      <c r="CY39">
        <v>0.93248867988586404</v>
      </c>
      <c r="CZ39">
        <v>1.0103462934494001</v>
      </c>
      <c r="DA39">
        <v>0.76890110969543501</v>
      </c>
      <c r="DB39">
        <v>0.95754325389862105</v>
      </c>
      <c r="DC39">
        <v>0.77254599332809404</v>
      </c>
      <c r="DD39">
        <v>1.0658526420593299</v>
      </c>
      <c r="DE39">
        <v>0.88827276229858398</v>
      </c>
    </row>
    <row r="40" spans="1:109" x14ac:dyDescent="0.25">
      <c r="A40" t="s">
        <v>118</v>
      </c>
      <c r="C40">
        <v>2011</v>
      </c>
      <c r="D40">
        <v>267212</v>
      </c>
      <c r="E40">
        <v>45.105350000000001</v>
      </c>
      <c r="F40">
        <v>-67.350359999999995</v>
      </c>
      <c r="G40">
        <v>45.125900000000001</v>
      </c>
      <c r="H40">
        <v>-67.266099999999994</v>
      </c>
      <c r="I40">
        <v>6.71</v>
      </c>
      <c r="J40">
        <v>6.61</v>
      </c>
      <c r="K40">
        <v>15.8</v>
      </c>
      <c r="L40">
        <v>14.14</v>
      </c>
      <c r="M40">
        <v>0.45909696646433301</v>
      </c>
      <c r="N40">
        <v>0.44627511805477099</v>
      </c>
      <c r="O40">
        <v>1.2821858003952601E-2</v>
      </c>
      <c r="P40">
        <v>5.4022275465838501E-2</v>
      </c>
      <c r="Q40">
        <v>5.3805998682476902E-2</v>
      </c>
      <c r="R40">
        <v>2.1627678336156599E-4</v>
      </c>
      <c r="S40">
        <v>0.60853679051383402</v>
      </c>
      <c r="T40">
        <v>0.58622107449181304</v>
      </c>
      <c r="U40">
        <v>2.2315716022021499E-2</v>
      </c>
      <c r="V40">
        <v>4.57825479954828E-2</v>
      </c>
      <c r="W40">
        <v>6.4228212812911703E-2</v>
      </c>
      <c r="X40">
        <v>1.13270101628082</v>
      </c>
      <c r="Y40">
        <v>7.9985545722755499E-2</v>
      </c>
      <c r="Z40">
        <v>2.9162534923912999</v>
      </c>
      <c r="AA40">
        <v>2.33044230846509</v>
      </c>
      <c r="AB40">
        <v>0.58581123580368899</v>
      </c>
      <c r="AC40">
        <v>0.29686939960474301</v>
      </c>
      <c r="AD40">
        <v>0.29686939960474301</v>
      </c>
      <c r="AE40">
        <v>8.61110006587615E-3</v>
      </c>
      <c r="AF40">
        <v>1.8644367035573099</v>
      </c>
      <c r="AG40">
        <v>1.6452919002635</v>
      </c>
      <c r="AH40">
        <v>0.21914477717391301</v>
      </c>
      <c r="AI40">
        <v>0.1952765085639</v>
      </c>
      <c r="AJ40">
        <v>0.25124602803030299</v>
      </c>
      <c r="AK40">
        <v>2.2141435276679799</v>
      </c>
      <c r="AL40">
        <v>0.105897045652174</v>
      </c>
      <c r="AM40">
        <v>12</v>
      </c>
      <c r="AN40">
        <v>3.7435271578345599</v>
      </c>
      <c r="AO40">
        <v>0.47272910124694201</v>
      </c>
      <c r="AP40">
        <v>1.7775449751740999</v>
      </c>
      <c r="AQ40">
        <v>0.45782547995482797</v>
      </c>
      <c r="AR40">
        <v>6.4228212812911703E-2</v>
      </c>
      <c r="AS40">
        <v>0.67962060976849203</v>
      </c>
      <c r="AT40">
        <v>0.51481673035949604</v>
      </c>
      <c r="AU40">
        <v>19.710292137925801</v>
      </c>
      <c r="AV40">
        <v>27.342244915942</v>
      </c>
      <c r="AW40">
        <v>2.6414401139328101</v>
      </c>
      <c r="AX40">
        <v>5.9436005553359701</v>
      </c>
      <c r="AY40">
        <v>1.952765085639</v>
      </c>
      <c r="AZ40">
        <v>0.25124602803030299</v>
      </c>
      <c r="BA40">
        <v>1.32848611660079</v>
      </c>
      <c r="BB40">
        <v>0.67341913000658704</v>
      </c>
      <c r="BC40">
        <v>52.133201957938098</v>
      </c>
      <c r="BD40">
        <v>0.45346618470135502</v>
      </c>
      <c r="BE40">
        <v>0.44095691543754301</v>
      </c>
      <c r="BF40">
        <v>1.2509269263812701E-2</v>
      </c>
      <c r="BG40">
        <v>5.0412202966684097E-2</v>
      </c>
      <c r="BH40">
        <v>5.0223833535078297E-2</v>
      </c>
      <c r="BI40">
        <v>1.8836943160573699E-4</v>
      </c>
      <c r="BJ40">
        <v>0.59177125012948895</v>
      </c>
      <c r="BK40">
        <v>0.57066819847477201</v>
      </c>
      <c r="BL40">
        <v>2.11030516547163E-2</v>
      </c>
      <c r="BM40">
        <v>3.8730480878664701E-2</v>
      </c>
      <c r="BN40">
        <v>6.4801592588545606E-2</v>
      </c>
      <c r="BO40">
        <v>1.1350116236891801</v>
      </c>
      <c r="BP40">
        <v>7.9985545722755499E-2</v>
      </c>
      <c r="BQ40">
        <v>2.22558658597793</v>
      </c>
      <c r="BR40">
        <v>1.88439670661031</v>
      </c>
      <c r="BS40">
        <v>0.34118987936761103</v>
      </c>
      <c r="BT40">
        <v>0.25723817235833102</v>
      </c>
      <c r="BU40">
        <v>0.25077271836894399</v>
      </c>
      <c r="BV40">
        <v>6.4654539893868402E-3</v>
      </c>
      <c r="BW40">
        <v>1.69845996616767</v>
      </c>
      <c r="BX40">
        <v>1.5165960648928001</v>
      </c>
      <c r="BY40">
        <v>0.18186390127487201</v>
      </c>
      <c r="BZ40">
        <v>0.142026476329188</v>
      </c>
      <c r="CA40">
        <v>0.23550125002456401</v>
      </c>
      <c r="CB40">
        <v>2.2542082273426201</v>
      </c>
      <c r="CC40">
        <v>0.105897045652174</v>
      </c>
      <c r="CD40">
        <v>3.6968810439553899</v>
      </c>
      <c r="CE40">
        <v>0.44107374498090202</v>
      </c>
      <c r="CF40">
        <v>1.7265995708231301</v>
      </c>
      <c r="CG40">
        <v>0.38730480878664703</v>
      </c>
      <c r="CH40">
        <v>6.4801592588545606E-2</v>
      </c>
      <c r="CI40">
        <v>0.68100697421350598</v>
      </c>
      <c r="CJ40">
        <v>0.51481673035949604</v>
      </c>
      <c r="CK40">
        <v>19.512484468012801</v>
      </c>
      <c r="CL40">
        <v>20.3531581276672</v>
      </c>
      <c r="CM40">
        <v>2.2840385753057699</v>
      </c>
      <c r="CN40">
        <v>5.3558387794765503</v>
      </c>
      <c r="CO40">
        <v>1.4202647632918799</v>
      </c>
      <c r="CP40">
        <v>0.23550125002456401</v>
      </c>
      <c r="CQ40">
        <v>1.35252493640557</v>
      </c>
      <c r="CR40">
        <v>0.67341913000658704</v>
      </c>
      <c r="CS40">
        <v>43.674745578078003</v>
      </c>
      <c r="CT40">
        <v>1.00892722606659</v>
      </c>
      <c r="CU40">
        <v>0.93317437171936002</v>
      </c>
      <c r="CV40">
        <v>0.97244942188262895</v>
      </c>
      <c r="CW40">
        <v>0.84596604108810403</v>
      </c>
      <c r="CX40">
        <v>1.0020399093627901</v>
      </c>
      <c r="CY40">
        <v>0.98773509263992298</v>
      </c>
      <c r="CZ40">
        <v>0.93733322620391801</v>
      </c>
      <c r="DA40">
        <v>0.86650282144546498</v>
      </c>
      <c r="DB40">
        <v>0.91097754240036</v>
      </c>
      <c r="DC40">
        <v>0.72730958461761497</v>
      </c>
      <c r="DD40">
        <v>1.0180948972702</v>
      </c>
      <c r="DE40">
        <v>0.76316636800766002</v>
      </c>
    </row>
    <row r="41" spans="1:109" x14ac:dyDescent="0.25">
      <c r="A41" t="s">
        <v>120</v>
      </c>
      <c r="C41">
        <v>2011</v>
      </c>
      <c r="D41">
        <v>211081</v>
      </c>
      <c r="E41">
        <v>32.912480000000002</v>
      </c>
      <c r="F41">
        <v>-79.603870000000001</v>
      </c>
      <c r="G41">
        <v>32.941000000000003</v>
      </c>
      <c r="H41">
        <v>-79.657200000000003</v>
      </c>
      <c r="I41">
        <v>13.59</v>
      </c>
      <c r="J41">
        <v>12.11</v>
      </c>
      <c r="K41">
        <v>21.48</v>
      </c>
      <c r="L41">
        <v>16.64</v>
      </c>
      <c r="M41">
        <v>1.62646580072464</v>
      </c>
      <c r="N41">
        <v>1.4772505212862299</v>
      </c>
      <c r="O41">
        <v>0.14921522871376799</v>
      </c>
      <c r="P41">
        <v>0.28501036820652198</v>
      </c>
      <c r="Q41">
        <v>0.279824072916667</v>
      </c>
      <c r="R41">
        <v>5.1862952898550701E-3</v>
      </c>
      <c r="S41">
        <v>1.4627958423912999</v>
      </c>
      <c r="T41">
        <v>1.3286277278079699</v>
      </c>
      <c r="U41">
        <v>0.134168103713768</v>
      </c>
      <c r="V41">
        <v>0.14361938405797101</v>
      </c>
      <c r="W41">
        <v>0.25311331929347802</v>
      </c>
      <c r="X41">
        <v>3.9430674003623198</v>
      </c>
      <c r="Y41">
        <v>0.367282055706522</v>
      </c>
      <c r="Z41">
        <v>5.3977998770833304</v>
      </c>
      <c r="AA41">
        <v>3.8127211187499999</v>
      </c>
      <c r="AB41">
        <v>1.5850787099999999</v>
      </c>
      <c r="AC41">
        <v>0.44129953999999999</v>
      </c>
      <c r="AD41">
        <v>0.44129953999999999</v>
      </c>
      <c r="AE41">
        <v>1.6304087500000002E-2</v>
      </c>
      <c r="AF41">
        <v>3.0363294750000001</v>
      </c>
      <c r="AG41">
        <v>2.5024782541666699</v>
      </c>
      <c r="AH41">
        <v>0.53385122083333303</v>
      </c>
      <c r="AI41">
        <v>0.29451087500000001</v>
      </c>
      <c r="AJ41">
        <v>0.57828816583333298</v>
      </c>
      <c r="AK41">
        <v>5.6264114374999998</v>
      </c>
      <c r="AL41">
        <v>0.12337068750000001</v>
      </c>
      <c r="AM41">
        <v>12</v>
      </c>
      <c r="AN41">
        <v>13.7653880144928</v>
      </c>
      <c r="AO41">
        <v>2.5359749420289899</v>
      </c>
      <c r="AP41">
        <v>4.5385831852355096</v>
      </c>
      <c r="AQ41">
        <v>1.4361938405797099</v>
      </c>
      <c r="AR41">
        <v>0.25311331929347802</v>
      </c>
      <c r="AS41">
        <v>2.36584044021739</v>
      </c>
      <c r="AT41">
        <v>2.4279818654891301</v>
      </c>
      <c r="AU41">
        <v>39.323075569746401</v>
      </c>
      <c r="AV41">
        <v>54.261394332916701</v>
      </c>
      <c r="AW41">
        <v>4.0499244887500003</v>
      </c>
      <c r="AX41">
        <v>10.2634314970833</v>
      </c>
      <c r="AY41">
        <v>2.9451087500000002</v>
      </c>
      <c r="AZ41">
        <v>0.57828816583333298</v>
      </c>
      <c r="BA41">
        <v>3.3758468625</v>
      </c>
      <c r="BB41">
        <v>0.80153813083333303</v>
      </c>
      <c r="BC41">
        <v>88.275532080416696</v>
      </c>
      <c r="BD41">
        <v>1.1011017164678401</v>
      </c>
      <c r="BE41">
        <v>1.03271397379241</v>
      </c>
      <c r="BF41">
        <v>6.8387742675429006E-2</v>
      </c>
      <c r="BG41">
        <v>0.26451463732325797</v>
      </c>
      <c r="BH41">
        <v>0.26004746305312998</v>
      </c>
      <c r="BI41">
        <v>4.4671742701282704E-3</v>
      </c>
      <c r="BJ41">
        <v>1.3486036760407301</v>
      </c>
      <c r="BK41">
        <v>1.2345654252576299</v>
      </c>
      <c r="BL41">
        <v>0.1140382507831</v>
      </c>
      <c r="BM41">
        <v>9.5606253838452698E-2</v>
      </c>
      <c r="BN41">
        <v>0.235333246514596</v>
      </c>
      <c r="BO41">
        <v>4.3087185601980202</v>
      </c>
      <c r="BP41">
        <v>0.367282055706522</v>
      </c>
      <c r="BQ41">
        <v>2.1791997202008302</v>
      </c>
      <c r="BR41">
        <v>1.92084800152197</v>
      </c>
      <c r="BS41">
        <v>0.25835171867885998</v>
      </c>
      <c r="BT41">
        <v>0.62023300745860099</v>
      </c>
      <c r="BU41">
        <v>0.58802695500529401</v>
      </c>
      <c r="BV41">
        <v>3.2206052453307203E-2</v>
      </c>
      <c r="BW41">
        <v>2.7970814840484999</v>
      </c>
      <c r="BX41">
        <v>2.3440455333881798</v>
      </c>
      <c r="BY41">
        <v>0.45303595066031299</v>
      </c>
      <c r="BZ41">
        <v>0.161977965435676</v>
      </c>
      <c r="CA41">
        <v>0.47930795976058599</v>
      </c>
      <c r="CB41">
        <v>6.3323011776362996</v>
      </c>
      <c r="CC41">
        <v>0.12337068750000001</v>
      </c>
      <c r="CD41">
        <v>9.1657660931944598</v>
      </c>
      <c r="CE41">
        <v>2.3519489435551901</v>
      </c>
      <c r="CF41">
        <v>4.1524165204982602</v>
      </c>
      <c r="CG41">
        <v>0.95606253838452704</v>
      </c>
      <c r="CH41">
        <v>0.235333246514596</v>
      </c>
      <c r="CI41">
        <v>2.5852311361188098</v>
      </c>
      <c r="CJ41">
        <v>2.4279818654891301</v>
      </c>
      <c r="CK41">
        <v>33.874740315543001</v>
      </c>
      <c r="CL41">
        <v>20.044618826345999</v>
      </c>
      <c r="CM41">
        <v>5.7366194199463303</v>
      </c>
      <c r="CN41">
        <v>9.3268467925148197</v>
      </c>
      <c r="CO41">
        <v>1.61977965435676</v>
      </c>
      <c r="CP41">
        <v>0.47930795976058599</v>
      </c>
      <c r="CQ41">
        <v>3.79938070658178</v>
      </c>
      <c r="CR41">
        <v>0.80153813083333303</v>
      </c>
      <c r="CS41">
        <v>53.8080914696638</v>
      </c>
      <c r="CT41">
        <v>0.92975449562072798</v>
      </c>
      <c r="CU41">
        <v>0.92808777093887296</v>
      </c>
      <c r="CV41">
        <v>0.92193567752838101</v>
      </c>
      <c r="CW41">
        <v>0.66569185256957997</v>
      </c>
      <c r="CX41">
        <v>1.0927326679229701</v>
      </c>
      <c r="CY41">
        <v>0.67699038982391402</v>
      </c>
      <c r="CZ41">
        <v>0.82883930206298795</v>
      </c>
      <c r="DA41">
        <v>1.4054694175720199</v>
      </c>
      <c r="DB41">
        <v>0.92120486497878995</v>
      </c>
      <c r="DC41">
        <v>0.54998975992202803</v>
      </c>
      <c r="DD41">
        <v>1.12546002864838</v>
      </c>
      <c r="DE41">
        <v>0.40371999144554099</v>
      </c>
    </row>
    <row r="42" spans="1:109" x14ac:dyDescent="0.25">
      <c r="A42" t="s">
        <v>124</v>
      </c>
      <c r="C42">
        <v>2011</v>
      </c>
      <c r="D42">
        <v>17139</v>
      </c>
      <c r="E42">
        <v>40.295479999999998</v>
      </c>
      <c r="F42">
        <v>-105.4769</v>
      </c>
      <c r="G42">
        <v>40.278300000000002</v>
      </c>
      <c r="H42">
        <v>-105.5457</v>
      </c>
      <c r="I42">
        <v>1.6</v>
      </c>
      <c r="J42">
        <v>1.47</v>
      </c>
      <c r="K42">
        <v>9.2100000000000009</v>
      </c>
      <c r="L42">
        <v>8.39</v>
      </c>
      <c r="M42">
        <v>0.213415386594203</v>
      </c>
      <c r="N42">
        <v>0.21071845398550701</v>
      </c>
      <c r="O42">
        <v>2.6969163043478301E-3</v>
      </c>
      <c r="P42">
        <v>3.5711266304347802E-2</v>
      </c>
      <c r="Q42">
        <v>3.55802014492754E-2</v>
      </c>
      <c r="R42">
        <v>1.31064855072464E-4</v>
      </c>
      <c r="S42">
        <v>0.234782543478261</v>
      </c>
      <c r="T42">
        <v>0.231040774637681</v>
      </c>
      <c r="U42">
        <v>3.7417514492753602E-3</v>
      </c>
      <c r="V42">
        <v>1.9804384057971001E-2</v>
      </c>
      <c r="W42">
        <v>0.132765428985507</v>
      </c>
      <c r="X42">
        <v>0.90382764492753598</v>
      </c>
      <c r="Y42">
        <v>2.0343032608695598E-3</v>
      </c>
      <c r="Z42">
        <v>1.1647677456666701</v>
      </c>
      <c r="AA42">
        <v>1.084809353</v>
      </c>
      <c r="AB42">
        <v>7.9958392000000003E-2</v>
      </c>
      <c r="AC42">
        <v>0.60959891700000002</v>
      </c>
      <c r="AD42">
        <v>0.60959891700000002</v>
      </c>
      <c r="AE42">
        <v>3.24925306666667E-2</v>
      </c>
      <c r="AF42">
        <v>1.21042356</v>
      </c>
      <c r="AG42">
        <v>1.11068086333333</v>
      </c>
      <c r="AH42">
        <v>9.97426966666667E-2</v>
      </c>
      <c r="AI42">
        <v>0.116261566666667</v>
      </c>
      <c r="AJ42">
        <v>0.66460239533333298</v>
      </c>
      <c r="AK42">
        <v>2.6934343666666698</v>
      </c>
      <c r="AL42">
        <v>1.0147476000000001E-2</v>
      </c>
      <c r="AM42">
        <v>9</v>
      </c>
      <c r="AN42">
        <v>1.0262771431159401</v>
      </c>
      <c r="AO42">
        <v>0.19046847101449299</v>
      </c>
      <c r="AP42">
        <v>0.66973880072463798</v>
      </c>
      <c r="AQ42">
        <v>0.19804384057971</v>
      </c>
      <c r="AR42">
        <v>0.132765428985507</v>
      </c>
      <c r="AS42">
        <v>0.54229658695652205</v>
      </c>
      <c r="AT42">
        <v>8.4033735507246399E-3</v>
      </c>
      <c r="AU42">
        <v>11.767993798913</v>
      </c>
      <c r="AV42">
        <v>6.17205293266667</v>
      </c>
      <c r="AW42">
        <v>3.4862235720000001</v>
      </c>
      <c r="AX42">
        <v>3.7183368986666698</v>
      </c>
      <c r="AY42">
        <v>1.16261566666667</v>
      </c>
      <c r="AZ42">
        <v>0.66460239533333298</v>
      </c>
      <c r="BA42">
        <v>1.6160606200000001</v>
      </c>
      <c r="BB42">
        <v>4.3087115333333301E-2</v>
      </c>
      <c r="BC42">
        <v>25.8629793206667</v>
      </c>
      <c r="BD42">
        <v>0.18796654316518299</v>
      </c>
      <c r="BE42">
        <v>0.18587447065666299</v>
      </c>
      <c r="BF42">
        <v>2.0920725085203E-3</v>
      </c>
      <c r="BG42">
        <v>3.1002908105413899E-2</v>
      </c>
      <c r="BH42">
        <v>3.09041248104522E-2</v>
      </c>
      <c r="BI42" s="5">
        <v>9.8783294961716895E-5</v>
      </c>
      <c r="BJ42">
        <v>0.22945464228874199</v>
      </c>
      <c r="BK42">
        <v>0.22588081506983401</v>
      </c>
      <c r="BL42">
        <v>3.5738272189079199E-3</v>
      </c>
      <c r="BM42">
        <v>1.8187954209125098E-2</v>
      </c>
      <c r="BN42">
        <v>0.13018101941330901</v>
      </c>
      <c r="BO42">
        <v>0.95575938172474695</v>
      </c>
      <c r="BP42">
        <v>2.0343032608695598E-3</v>
      </c>
      <c r="BQ42">
        <v>0.97766472983522001</v>
      </c>
      <c r="BR42">
        <v>0.92133141118963402</v>
      </c>
      <c r="BS42">
        <v>5.6333318645586002E-2</v>
      </c>
      <c r="BT42">
        <v>0.46454767237169398</v>
      </c>
      <c r="BU42">
        <v>0.44567836623354101</v>
      </c>
      <c r="BV42">
        <v>1.88693061381522E-2</v>
      </c>
      <c r="BW42">
        <v>1.17178191483877</v>
      </c>
      <c r="BX42">
        <v>1.0783059462506499</v>
      </c>
      <c r="BY42">
        <v>9.3475968588119698E-2</v>
      </c>
      <c r="BZ42">
        <v>9.9306660154809601E-2</v>
      </c>
      <c r="CA42">
        <v>0.66767528519842201</v>
      </c>
      <c r="CB42">
        <v>2.87115764764448</v>
      </c>
      <c r="CC42">
        <v>1.0147476000000001E-2</v>
      </c>
      <c r="CD42">
        <v>0.90279867456579099</v>
      </c>
      <c r="CE42">
        <v>0.165295477221445</v>
      </c>
      <c r="CF42">
        <v>0.654266628230873</v>
      </c>
      <c r="CG42">
        <v>0.18187954209125101</v>
      </c>
      <c r="CH42">
        <v>0.13018101941330901</v>
      </c>
      <c r="CI42">
        <v>0.57345562903484804</v>
      </c>
      <c r="CJ42">
        <v>8.4033735507246399E-3</v>
      </c>
      <c r="CK42">
        <v>11.6162803573032</v>
      </c>
      <c r="CL42">
        <v>5.1389304599879502</v>
      </c>
      <c r="CM42">
        <v>2.63306447512849</v>
      </c>
      <c r="CN42">
        <v>3.5894600578893501</v>
      </c>
      <c r="CO42">
        <v>0.99306660154809601</v>
      </c>
      <c r="CP42">
        <v>0.66767528519842201</v>
      </c>
      <c r="CQ42">
        <v>1.72269458858669</v>
      </c>
      <c r="CR42">
        <v>4.3087115333333301E-2</v>
      </c>
      <c r="CS42">
        <v>23.787978620969</v>
      </c>
      <c r="CT42">
        <v>0.98053401708602905</v>
      </c>
      <c r="CU42">
        <v>0.86815482378006004</v>
      </c>
      <c r="CV42">
        <v>0.97730708122253396</v>
      </c>
      <c r="CW42">
        <v>0.91838020086288497</v>
      </c>
      <c r="CX42">
        <v>1.0574575662612899</v>
      </c>
      <c r="CY42">
        <v>0.88075441122055098</v>
      </c>
      <c r="CZ42">
        <v>1.0046236515045199</v>
      </c>
      <c r="DA42">
        <v>0.76205462217330899</v>
      </c>
      <c r="DB42">
        <v>0.968075931072235</v>
      </c>
      <c r="DC42">
        <v>0.85416585206985496</v>
      </c>
      <c r="DD42">
        <v>1.06598389148712</v>
      </c>
      <c r="DE42">
        <v>0.83936452865600597</v>
      </c>
    </row>
    <row r="43" spans="1:109" x14ac:dyDescent="0.25">
      <c r="A43" t="s">
        <v>127</v>
      </c>
      <c r="C43">
        <v>2011</v>
      </c>
      <c r="D43">
        <v>19075</v>
      </c>
      <c r="E43">
        <v>33.40428</v>
      </c>
      <c r="F43">
        <v>-104.44794</v>
      </c>
      <c r="G43">
        <v>33.459800000000001</v>
      </c>
      <c r="H43">
        <v>-104.4042</v>
      </c>
      <c r="I43">
        <v>7.37</v>
      </c>
      <c r="J43">
        <v>7.73</v>
      </c>
      <c r="K43">
        <v>15.31</v>
      </c>
      <c r="L43">
        <v>15</v>
      </c>
      <c r="M43">
        <v>0.65133146260116703</v>
      </c>
      <c r="N43">
        <v>0.62423378738942203</v>
      </c>
      <c r="O43">
        <v>2.7097682646339199E-2</v>
      </c>
      <c r="P43">
        <v>0.26774573512139999</v>
      </c>
      <c r="Q43">
        <v>0.26134754502164498</v>
      </c>
      <c r="R43">
        <v>6.3981900997553201E-3</v>
      </c>
      <c r="S43">
        <v>0.61425057933370997</v>
      </c>
      <c r="T43">
        <v>0.59129019873894195</v>
      </c>
      <c r="U43">
        <v>2.29603715038585E-2</v>
      </c>
      <c r="V43">
        <v>7.4095115753811405E-2</v>
      </c>
      <c r="W43">
        <v>0.65570902859025004</v>
      </c>
      <c r="X43">
        <v>5.9570612290607903</v>
      </c>
      <c r="Y43">
        <v>2.50054190852626E-2</v>
      </c>
      <c r="Z43">
        <v>3.03189815265387</v>
      </c>
      <c r="AA43">
        <v>2.5040007230284198</v>
      </c>
      <c r="AB43">
        <v>0.52789743290513802</v>
      </c>
      <c r="AC43">
        <v>1.2599275099237699</v>
      </c>
      <c r="AD43">
        <v>1.2599275099237699</v>
      </c>
      <c r="AE43">
        <v>0.17348896651138701</v>
      </c>
      <c r="AF43">
        <v>1.49344636871824</v>
      </c>
      <c r="AG43">
        <v>1.36887266735837</v>
      </c>
      <c r="AH43">
        <v>0.124573710450781</v>
      </c>
      <c r="AI43">
        <v>0.17870429089026901</v>
      </c>
      <c r="AJ43">
        <v>1.35410242256258</v>
      </c>
      <c r="AK43">
        <v>10.804871159528499</v>
      </c>
      <c r="AL43">
        <v>5.73036756775833E-2</v>
      </c>
      <c r="AM43">
        <v>10</v>
      </c>
      <c r="AN43">
        <v>2.9706225521739098</v>
      </c>
      <c r="AO43">
        <v>1.4065182719932201</v>
      </c>
      <c r="AP43">
        <v>1.7956708972708499</v>
      </c>
      <c r="AQ43">
        <v>0.74095115753811402</v>
      </c>
      <c r="AR43">
        <v>0.65570902859025004</v>
      </c>
      <c r="AS43">
        <v>3.5742367374364798</v>
      </c>
      <c r="AT43">
        <v>9.5806538979860703E-2</v>
      </c>
      <c r="AU43">
        <v>21.239515367532501</v>
      </c>
      <c r="AV43">
        <v>15.489877252056299</v>
      </c>
      <c r="AW43">
        <v>7.3935385941134903</v>
      </c>
      <c r="AX43">
        <v>4.5927430499200099</v>
      </c>
      <c r="AY43">
        <v>1.78704290890269</v>
      </c>
      <c r="AZ43">
        <v>1.35410242256258</v>
      </c>
      <c r="BA43">
        <v>6.4829226334839101</v>
      </c>
      <c r="BB43">
        <v>0.21804899868247701</v>
      </c>
      <c r="BC43">
        <v>47.318276032876902</v>
      </c>
      <c r="BD43">
        <v>0.59828374667148299</v>
      </c>
      <c r="BE43">
        <v>0.57542025108716599</v>
      </c>
      <c r="BF43">
        <v>2.28634955843166E-2</v>
      </c>
      <c r="BG43">
        <v>0.24748677080856901</v>
      </c>
      <c r="BH43">
        <v>0.24202016307069499</v>
      </c>
      <c r="BI43">
        <v>5.46660773787477E-3</v>
      </c>
      <c r="BJ43">
        <v>0.63770888661144898</v>
      </c>
      <c r="BK43">
        <v>0.612961271438202</v>
      </c>
      <c r="BL43">
        <v>2.4747615173247299E-2</v>
      </c>
      <c r="BM43">
        <v>4.9444491149539797E-2</v>
      </c>
      <c r="BN43">
        <v>0.85165879981196801</v>
      </c>
      <c r="BO43">
        <v>7.9053647980918003</v>
      </c>
      <c r="BP43">
        <v>2.50054190852626E-2</v>
      </c>
      <c r="BQ43">
        <v>2.5530483800695301</v>
      </c>
      <c r="BR43">
        <v>2.1787323545171802</v>
      </c>
      <c r="BS43">
        <v>0.37431602555235199</v>
      </c>
      <c r="BT43">
        <v>1.12529220455747</v>
      </c>
      <c r="BU43">
        <v>0.98690008536388096</v>
      </c>
      <c r="BV43">
        <v>0.13839211919359001</v>
      </c>
      <c r="BW43">
        <v>1.5106968453046901</v>
      </c>
      <c r="BX43">
        <v>1.38322867199556</v>
      </c>
      <c r="BY43">
        <v>0.12746817330913501</v>
      </c>
      <c r="BZ43">
        <v>0.13540901777956699</v>
      </c>
      <c r="CA43">
        <v>1.73083361244044</v>
      </c>
      <c r="CB43">
        <v>14.2217168088847</v>
      </c>
      <c r="CC43">
        <v>5.73036756775833E-2</v>
      </c>
      <c r="CD43">
        <v>2.7213896316177801</v>
      </c>
      <c r="CE43">
        <v>1.29835100859979</v>
      </c>
      <c r="CF43">
        <v>1.8672520125837799</v>
      </c>
      <c r="CG43">
        <v>0.49444491149539799</v>
      </c>
      <c r="CH43">
        <v>0.85165879981196801</v>
      </c>
      <c r="CI43">
        <v>4.74321887885508</v>
      </c>
      <c r="CJ43">
        <v>9.5806538979860703E-2</v>
      </c>
      <c r="CK43">
        <v>22.072121812017699</v>
      </c>
      <c r="CL43">
        <v>12.784765191265301</v>
      </c>
      <c r="CM43">
        <v>6.5378269081252798</v>
      </c>
      <c r="CN43">
        <v>4.6505961387732899</v>
      </c>
      <c r="CO43">
        <v>1.35409017779567</v>
      </c>
      <c r="CP43">
        <v>1.73083361244044</v>
      </c>
      <c r="CQ43">
        <v>8.5330300853308305</v>
      </c>
      <c r="CR43">
        <v>0.21804899868247701</v>
      </c>
      <c r="CS43">
        <v>45.8091911128802</v>
      </c>
      <c r="CT43">
        <v>1.2988364696502701</v>
      </c>
      <c r="CU43">
        <v>0.92433506250381503</v>
      </c>
      <c r="CV43">
        <v>1.03819012641907</v>
      </c>
      <c r="CW43">
        <v>0.66731107234954801</v>
      </c>
      <c r="CX43">
        <v>1.3270578384399401</v>
      </c>
      <c r="CY43">
        <v>0.91855496168136597</v>
      </c>
      <c r="CZ43">
        <v>1.27821469306946</v>
      </c>
      <c r="DA43">
        <v>0.89314043521881104</v>
      </c>
      <c r="DB43">
        <v>1.0115507841110201</v>
      </c>
      <c r="DC43">
        <v>0.75772672891616799</v>
      </c>
      <c r="DD43">
        <v>1.3162319660186801</v>
      </c>
      <c r="DE43">
        <v>0.84206271171569802</v>
      </c>
    </row>
    <row r="44" spans="1:109" x14ac:dyDescent="0.25">
      <c r="A44" t="s">
        <v>130</v>
      </c>
      <c r="C44">
        <v>2011</v>
      </c>
      <c r="D44">
        <v>180049</v>
      </c>
      <c r="E44">
        <v>30.06888</v>
      </c>
      <c r="F44">
        <v>-84.131500000000003</v>
      </c>
      <c r="G44">
        <v>30.092600000000001</v>
      </c>
      <c r="H44">
        <v>-84.1614</v>
      </c>
      <c r="I44">
        <v>13.33</v>
      </c>
      <c r="J44">
        <v>11.59</v>
      </c>
      <c r="K44">
        <v>20.11</v>
      </c>
      <c r="L44">
        <v>16.43</v>
      </c>
      <c r="M44">
        <v>1.5065761723320199</v>
      </c>
      <c r="N44">
        <v>1.37706122490119</v>
      </c>
      <c r="O44">
        <v>0.12951492173913001</v>
      </c>
      <c r="P44">
        <v>0.231939621343874</v>
      </c>
      <c r="Q44">
        <v>0.22843744071146199</v>
      </c>
      <c r="R44">
        <v>3.5021893280632399E-3</v>
      </c>
      <c r="S44">
        <v>1.5790873517786601</v>
      </c>
      <c r="T44">
        <v>1.43369348774704</v>
      </c>
      <c r="U44">
        <v>0.145393854940711</v>
      </c>
      <c r="V44">
        <v>0.14445063241106701</v>
      </c>
      <c r="W44">
        <v>0.34562427430830001</v>
      </c>
      <c r="X44">
        <v>3.21705948616601</v>
      </c>
      <c r="Y44">
        <v>0.27647481343873498</v>
      </c>
      <c r="Z44">
        <v>4.6483167278985498</v>
      </c>
      <c r="AA44">
        <v>3.4440151942028998</v>
      </c>
      <c r="AB44">
        <v>1.2043015427536199</v>
      </c>
      <c r="AC44">
        <v>0.33780840869565198</v>
      </c>
      <c r="AD44">
        <v>0.33780840869565198</v>
      </c>
      <c r="AE44">
        <v>7.9728641304347807E-3</v>
      </c>
      <c r="AF44">
        <v>2.3368272391304301</v>
      </c>
      <c r="AG44">
        <v>2.00260321050725</v>
      </c>
      <c r="AH44">
        <v>0.33422403731884098</v>
      </c>
      <c r="AI44">
        <v>0.23421467391304299</v>
      </c>
      <c r="AJ44">
        <v>0.70656314311594204</v>
      </c>
      <c r="AK44">
        <v>3.58261286231884</v>
      </c>
      <c r="AL44">
        <v>0.149543458695652</v>
      </c>
      <c r="AM44">
        <v>11</v>
      </c>
      <c r="AN44">
        <v>14.5025806640316</v>
      </c>
      <c r="AO44">
        <v>2.3638414083004</v>
      </c>
      <c r="AP44">
        <v>4.9012444545454503</v>
      </c>
      <c r="AQ44">
        <v>1.4445063241106699</v>
      </c>
      <c r="AR44">
        <v>0.34562427430830001</v>
      </c>
      <c r="AS44">
        <v>1.93023569169961</v>
      </c>
      <c r="AT44">
        <v>1.97212579328063</v>
      </c>
      <c r="AU44">
        <v>38.460158635573102</v>
      </c>
      <c r="AV44">
        <v>49.212380239130397</v>
      </c>
      <c r="AW44">
        <v>3.43317749456522</v>
      </c>
      <c r="AX44">
        <v>7.6460554681159403</v>
      </c>
      <c r="AY44">
        <v>2.3421467391304298</v>
      </c>
      <c r="AZ44">
        <v>0.70656314311594204</v>
      </c>
      <c r="BA44">
        <v>2.1495677173912999</v>
      </c>
      <c r="BB44">
        <v>1.0485549710144899</v>
      </c>
      <c r="BC44">
        <v>77.538445775362305</v>
      </c>
      <c r="BD44">
        <v>0.95073655333153095</v>
      </c>
      <c r="BE44">
        <v>0.89915932941666499</v>
      </c>
      <c r="BF44">
        <v>5.1577223914865702E-2</v>
      </c>
      <c r="BG44">
        <v>0.211023573644886</v>
      </c>
      <c r="BH44">
        <v>0.208124559604283</v>
      </c>
      <c r="BI44">
        <v>2.8990140406036698E-3</v>
      </c>
      <c r="BJ44">
        <v>1.46990386048706</v>
      </c>
      <c r="BK44">
        <v>1.3439209354055599</v>
      </c>
      <c r="BL44">
        <v>0.125982925081501</v>
      </c>
      <c r="BM44">
        <v>0.103015893292943</v>
      </c>
      <c r="BN44">
        <v>0.329707839673264</v>
      </c>
      <c r="BO44">
        <v>3.6101531308728001</v>
      </c>
      <c r="BP44">
        <v>0.27647481343873498</v>
      </c>
      <c r="BQ44">
        <v>2.5034272552044898</v>
      </c>
      <c r="BR44">
        <v>2.15411504805714</v>
      </c>
      <c r="BS44">
        <v>0.349312207147353</v>
      </c>
      <c r="BT44">
        <v>0.38657107001633001</v>
      </c>
      <c r="BU44">
        <v>0.376130282750338</v>
      </c>
      <c r="BV44">
        <v>1.0440787265992501E-2</v>
      </c>
      <c r="BW44">
        <v>2.2201497886533299</v>
      </c>
      <c r="BX44">
        <v>1.91846807340958</v>
      </c>
      <c r="BY44">
        <v>0.30168171524374998</v>
      </c>
      <c r="BZ44">
        <v>0.180783591473232</v>
      </c>
      <c r="CA44">
        <v>0.67310742788337297</v>
      </c>
      <c r="CB44">
        <v>3.9478856183778102</v>
      </c>
      <c r="CC44">
        <v>0.149543458695652</v>
      </c>
      <c r="CD44">
        <v>9.0023456301116909</v>
      </c>
      <c r="CE44">
        <v>2.1492259725689098</v>
      </c>
      <c r="CF44">
        <v>4.5314744621327296</v>
      </c>
      <c r="CG44">
        <v>1.0301589329294301</v>
      </c>
      <c r="CH44">
        <v>0.329707839673264</v>
      </c>
      <c r="CI44">
        <v>2.1660918785236798</v>
      </c>
      <c r="CJ44">
        <v>1.97212579328063</v>
      </c>
      <c r="CK44">
        <v>32.1811305210733</v>
      </c>
      <c r="CL44">
        <v>25.004431073821198</v>
      </c>
      <c r="CM44">
        <v>3.93535037297048</v>
      </c>
      <c r="CN44">
        <v>7.2119690685336897</v>
      </c>
      <c r="CO44">
        <v>1.80783591473232</v>
      </c>
      <c r="CP44">
        <v>0.67310742788337297</v>
      </c>
      <c r="CQ44">
        <v>2.3687313710266902</v>
      </c>
      <c r="CR44">
        <v>1.0485549710144899</v>
      </c>
      <c r="CS44">
        <v>53.049980235679698</v>
      </c>
      <c r="CT44">
        <v>0.95394873619079601</v>
      </c>
      <c r="CU44">
        <v>0.90982115268707298</v>
      </c>
      <c r="CV44">
        <v>0.93085658550262496</v>
      </c>
      <c r="CW44">
        <v>0.71315640211105302</v>
      </c>
      <c r="CX44">
        <v>1.1221903562545801</v>
      </c>
      <c r="CY44">
        <v>0.63105773925781306</v>
      </c>
      <c r="CZ44">
        <v>0.95265007019043002</v>
      </c>
      <c r="DA44">
        <v>1.1443500518798799</v>
      </c>
      <c r="DB44">
        <v>0.95007014274597201</v>
      </c>
      <c r="DC44">
        <v>0.77187132835388195</v>
      </c>
      <c r="DD44">
        <v>1.10195708274841</v>
      </c>
      <c r="DE44">
        <v>0.53856641054153398</v>
      </c>
    </row>
    <row r="45" spans="1:109" x14ac:dyDescent="0.25">
      <c r="A45" t="s">
        <v>133</v>
      </c>
      <c r="C45">
        <v>2011</v>
      </c>
      <c r="D45">
        <v>3101</v>
      </c>
      <c r="E45">
        <v>36.040559999999999</v>
      </c>
      <c r="F45">
        <v>-106.87085</v>
      </c>
      <c r="G45">
        <v>36.0139</v>
      </c>
      <c r="H45">
        <v>-106.8447</v>
      </c>
      <c r="I45">
        <v>1.22</v>
      </c>
      <c r="J45">
        <v>1.1599999999999999</v>
      </c>
      <c r="K45">
        <v>6.82</v>
      </c>
      <c r="L45">
        <v>6.52</v>
      </c>
      <c r="M45">
        <v>0.283900388812941</v>
      </c>
      <c r="N45">
        <v>0.27930947704488501</v>
      </c>
      <c r="O45">
        <v>4.5909667350193702E-3</v>
      </c>
      <c r="P45">
        <v>6.5529905844155897E-2</v>
      </c>
      <c r="Q45">
        <v>6.5209547903850501E-2</v>
      </c>
      <c r="R45">
        <v>3.2035794030530899E-4</v>
      </c>
      <c r="S45">
        <v>0.21390052802460699</v>
      </c>
      <c r="T45">
        <v>0.21072422866826199</v>
      </c>
      <c r="U45">
        <v>3.1763125142401502E-3</v>
      </c>
      <c r="V45">
        <v>2.3042128047391201E-2</v>
      </c>
      <c r="W45">
        <v>0.27081370366256602</v>
      </c>
      <c r="X45">
        <v>0.55912501025290495</v>
      </c>
      <c r="Y45">
        <v>6.5264928229665101E-3</v>
      </c>
      <c r="Z45">
        <v>1.1711915355731199</v>
      </c>
      <c r="AA45">
        <v>1.0942553931324099</v>
      </c>
      <c r="AB45">
        <v>7.69360810770751E-2</v>
      </c>
      <c r="AC45">
        <v>0.22048450988142301</v>
      </c>
      <c r="AD45">
        <v>0.22048450988142301</v>
      </c>
      <c r="AE45">
        <v>4.0549898715414997E-3</v>
      </c>
      <c r="AF45">
        <v>0.84296869861660095</v>
      </c>
      <c r="AG45">
        <v>0.79833216991106704</v>
      </c>
      <c r="AH45">
        <v>4.4636541205533599E-2</v>
      </c>
      <c r="AI45">
        <v>7.5447954545454596E-2</v>
      </c>
      <c r="AJ45">
        <v>0.84786934387351798</v>
      </c>
      <c r="AK45">
        <v>2.0872235474308298</v>
      </c>
      <c r="AL45">
        <v>9.6821346343873502E-3</v>
      </c>
      <c r="AM45">
        <v>8</v>
      </c>
      <c r="AN45">
        <v>1.49199470998519</v>
      </c>
      <c r="AO45">
        <v>0.374235297248804</v>
      </c>
      <c r="AP45">
        <v>0.60940342640692602</v>
      </c>
      <c r="AQ45">
        <v>0.230421280473912</v>
      </c>
      <c r="AR45">
        <v>0.27081370366256602</v>
      </c>
      <c r="AS45">
        <v>0.33547500615174303</v>
      </c>
      <c r="AT45">
        <v>3.0123973655730201E-2</v>
      </c>
      <c r="AU45">
        <v>11.342467421565299</v>
      </c>
      <c r="AV45">
        <v>5.6278156788537501</v>
      </c>
      <c r="AW45">
        <v>1.1504234722826101</v>
      </c>
      <c r="AX45">
        <v>2.5076129435276702</v>
      </c>
      <c r="AY45">
        <v>0.75447954545454499</v>
      </c>
      <c r="AZ45">
        <v>0.84786934387351798</v>
      </c>
      <c r="BA45">
        <v>1.2523341284584999</v>
      </c>
      <c r="BB45">
        <v>3.6276947183794497E-2</v>
      </c>
      <c r="BC45">
        <v>20.176811961413001</v>
      </c>
      <c r="BD45">
        <v>0.26268989983462299</v>
      </c>
      <c r="BE45">
        <v>0.25875934098271097</v>
      </c>
      <c r="BF45">
        <v>3.9305588519122003E-3</v>
      </c>
      <c r="BG45">
        <v>6.5032389612213401E-2</v>
      </c>
      <c r="BH45">
        <v>6.4716889190843202E-2</v>
      </c>
      <c r="BI45">
        <v>3.1550042137016898E-4</v>
      </c>
      <c r="BJ45">
        <v>0.20077659849820501</v>
      </c>
      <c r="BK45">
        <v>0.197978086966353</v>
      </c>
      <c r="BL45">
        <v>2.7985115318525499E-3</v>
      </c>
      <c r="BM45">
        <v>1.6816842420032199E-2</v>
      </c>
      <c r="BN45">
        <v>0.31039299540762899</v>
      </c>
      <c r="BO45">
        <v>0.72364521806716697</v>
      </c>
      <c r="BP45">
        <v>6.5264928229665101E-3</v>
      </c>
      <c r="BQ45">
        <v>1.0120849416316799</v>
      </c>
      <c r="BR45">
        <v>0.95463248633417697</v>
      </c>
      <c r="BS45">
        <v>5.7452455297505402E-2</v>
      </c>
      <c r="BT45">
        <v>0.22538296945154199</v>
      </c>
      <c r="BU45">
        <v>0.22114580950994001</v>
      </c>
      <c r="BV45">
        <v>4.2371599416020098E-3</v>
      </c>
      <c r="BW45">
        <v>0.83246621863440096</v>
      </c>
      <c r="BX45">
        <v>0.78893499318459304</v>
      </c>
      <c r="BY45">
        <v>4.3531225449808697E-2</v>
      </c>
      <c r="BZ45">
        <v>5.7579453870274799E-2</v>
      </c>
      <c r="CA45">
        <v>0.97861662324540499</v>
      </c>
      <c r="CB45">
        <v>2.5644069434327599</v>
      </c>
      <c r="CC45">
        <v>9.6821346343873502E-3</v>
      </c>
      <c r="CD45">
        <v>1.3792890177521799</v>
      </c>
      <c r="CE45">
        <v>0.37138426688628001</v>
      </c>
      <c r="CF45">
        <v>0.57140956385008801</v>
      </c>
      <c r="CG45">
        <v>0.16816842420032199</v>
      </c>
      <c r="CH45">
        <v>0.31039299540762899</v>
      </c>
      <c r="CI45">
        <v>0.43418713084029997</v>
      </c>
      <c r="CJ45">
        <v>3.0123973655730201E-2</v>
      </c>
      <c r="CK45">
        <v>11.264955374654001</v>
      </c>
      <c r="CL45">
        <v>4.8304290864965003</v>
      </c>
      <c r="CM45">
        <v>1.1763399272163799</v>
      </c>
      <c r="CN45">
        <v>2.4745584561606901</v>
      </c>
      <c r="CO45">
        <v>0.57579453870274799</v>
      </c>
      <c r="CP45">
        <v>0.97861662324540499</v>
      </c>
      <c r="CQ45">
        <v>1.5386441660596599</v>
      </c>
      <c r="CR45">
        <v>3.6276947183794497E-2</v>
      </c>
      <c r="CS45">
        <v>19.6106597271997</v>
      </c>
      <c r="CT45">
        <v>1.1461495161056501</v>
      </c>
      <c r="CU45">
        <v>0.99240779876708995</v>
      </c>
      <c r="CV45">
        <v>0.93864470720291104</v>
      </c>
      <c r="CW45">
        <v>0.72983026504516602</v>
      </c>
      <c r="CX45">
        <v>1.29424583911896</v>
      </c>
      <c r="CY45">
        <v>0.92528897523880005</v>
      </c>
      <c r="CZ45">
        <v>1.15420687198639</v>
      </c>
      <c r="DA45">
        <v>1.022216796875</v>
      </c>
      <c r="DB45">
        <v>0.98754107952117898</v>
      </c>
      <c r="DC45">
        <v>0.76316785812377896</v>
      </c>
      <c r="DD45">
        <v>1.22862112522125</v>
      </c>
      <c r="DE45">
        <v>0.86414980888366699</v>
      </c>
    </row>
    <row r="46" spans="1:109" x14ac:dyDescent="0.25">
      <c r="A46" t="s">
        <v>136</v>
      </c>
      <c r="C46">
        <v>2011</v>
      </c>
      <c r="D46">
        <v>147196</v>
      </c>
      <c r="E46">
        <v>46.299439999999997</v>
      </c>
      <c r="F46">
        <v>-85.989279999999994</v>
      </c>
      <c r="G46">
        <v>46.288899999999998</v>
      </c>
      <c r="H46">
        <v>-85.950299999999999</v>
      </c>
      <c r="I46">
        <v>5.51</v>
      </c>
      <c r="J46">
        <v>5.34</v>
      </c>
      <c r="K46">
        <v>19.84</v>
      </c>
      <c r="L46">
        <v>16.87</v>
      </c>
      <c r="M46">
        <v>0.36244839855072503</v>
      </c>
      <c r="N46">
        <v>0.35413486739130401</v>
      </c>
      <c r="O46">
        <v>8.3136170289855107E-3</v>
      </c>
      <c r="P46">
        <v>3.7483053260869599E-2</v>
      </c>
      <c r="Q46">
        <v>3.7376143840579697E-2</v>
      </c>
      <c r="R46">
        <v>1.06909420289855E-4</v>
      </c>
      <c r="S46">
        <v>0.39578693478260901</v>
      </c>
      <c r="T46">
        <v>0.38338342826087002</v>
      </c>
      <c r="U46">
        <v>1.24035065217391E-2</v>
      </c>
      <c r="V46">
        <v>2.5995362318840601E-2</v>
      </c>
      <c r="W46">
        <v>5.4393346739130398E-2</v>
      </c>
      <c r="X46">
        <v>0.97109737681159403</v>
      </c>
      <c r="Y46">
        <v>2.90353010869565E-2</v>
      </c>
      <c r="Z46">
        <v>3.6237257113333299</v>
      </c>
      <c r="AA46">
        <v>2.7466792363333301</v>
      </c>
      <c r="AB46">
        <v>0.87704659033333299</v>
      </c>
      <c r="AC46">
        <v>2.184246146</v>
      </c>
      <c r="AD46">
        <v>2.184246146</v>
      </c>
      <c r="AE46">
        <v>0.52042597766666698</v>
      </c>
      <c r="AF46">
        <v>2.17084644</v>
      </c>
      <c r="AG46">
        <v>1.88061098566667</v>
      </c>
      <c r="AH46">
        <v>0.29023547866666699</v>
      </c>
      <c r="AI46">
        <v>0.255944333333333</v>
      </c>
      <c r="AJ46">
        <v>0.33110632166666698</v>
      </c>
      <c r="AK46">
        <v>2.6194268833333298</v>
      </c>
      <c r="AL46">
        <v>3.0755082E-2</v>
      </c>
      <c r="AM46">
        <v>12</v>
      </c>
      <c r="AN46">
        <v>2.9101153684782601</v>
      </c>
      <c r="AO46">
        <v>0.32357090579710202</v>
      </c>
      <c r="AP46">
        <v>1.14913493913043</v>
      </c>
      <c r="AQ46">
        <v>0.25995362318840598</v>
      </c>
      <c r="AR46">
        <v>5.4393346739130398E-2</v>
      </c>
      <c r="AS46">
        <v>0.58265842608695695</v>
      </c>
      <c r="AT46">
        <v>0.19648239710144899</v>
      </c>
      <c r="AU46">
        <v>17.476309011956499</v>
      </c>
      <c r="AV46">
        <v>33.756491464333301</v>
      </c>
      <c r="AW46">
        <v>21.6270287576667</v>
      </c>
      <c r="AX46">
        <v>7.0361470053333299</v>
      </c>
      <c r="AY46">
        <v>2.5594433333333302</v>
      </c>
      <c r="AZ46">
        <v>0.33110632166666698</v>
      </c>
      <c r="BA46">
        <v>1.57165613</v>
      </c>
      <c r="BB46">
        <v>0.20326076066666701</v>
      </c>
      <c r="BC46">
        <v>79.085133928999994</v>
      </c>
      <c r="BD46">
        <v>0.348305466922401</v>
      </c>
      <c r="BE46">
        <v>0.34062804218390302</v>
      </c>
      <c r="BF46">
        <v>7.6774247384977304E-3</v>
      </c>
      <c r="BG46">
        <v>3.1045506086027901E-2</v>
      </c>
      <c r="BH46">
        <v>3.0972206857121501E-2</v>
      </c>
      <c r="BI46" s="5">
        <v>7.3299228906352197E-5</v>
      </c>
      <c r="BJ46">
        <v>0.36476810816093203</v>
      </c>
      <c r="BK46">
        <v>0.35423262597135402</v>
      </c>
      <c r="BL46">
        <v>1.05354821895783E-2</v>
      </c>
      <c r="BM46">
        <v>2.0464771054654898E-2</v>
      </c>
      <c r="BN46">
        <v>5.2210093281530298E-2</v>
      </c>
      <c r="BO46">
        <v>0.97334400542885502</v>
      </c>
      <c r="BP46">
        <v>2.90353010869565E-2</v>
      </c>
      <c r="BQ46">
        <v>2.2327804902196</v>
      </c>
      <c r="BR46">
        <v>1.8998112925721999</v>
      </c>
      <c r="BS46">
        <v>0.33296919764739802</v>
      </c>
      <c r="BT46">
        <v>1.6812931342471999</v>
      </c>
      <c r="BU46">
        <v>1.37294404119835</v>
      </c>
      <c r="BV46">
        <v>0.308349093048848</v>
      </c>
      <c r="BW46">
        <v>1.95167981842052</v>
      </c>
      <c r="BX46">
        <v>1.7170898642433601</v>
      </c>
      <c r="BY46">
        <v>0.234589954177155</v>
      </c>
      <c r="BZ46">
        <v>0.16325794920921299</v>
      </c>
      <c r="CA46">
        <v>0.30874040423733801</v>
      </c>
      <c r="CB46">
        <v>2.78174307544201</v>
      </c>
      <c r="CC46">
        <v>3.0755082E-2</v>
      </c>
      <c r="CD46">
        <v>2.79505876705529</v>
      </c>
      <c r="CE46">
        <v>0.26792451389111399</v>
      </c>
      <c r="CF46">
        <v>1.0561177940762201</v>
      </c>
      <c r="CG46">
        <v>0.20464771054654901</v>
      </c>
      <c r="CH46">
        <v>5.2210093281530298E-2</v>
      </c>
      <c r="CI46">
        <v>0.58400640325731301</v>
      </c>
      <c r="CJ46">
        <v>0.19648239710144899</v>
      </c>
      <c r="CK46">
        <v>17.156447684205801</v>
      </c>
      <c r="CL46">
        <v>19.788309175832101</v>
      </c>
      <c r="CM46">
        <v>16.178301368980499</v>
      </c>
      <c r="CN46">
        <v>6.2388503403620499</v>
      </c>
      <c r="CO46">
        <v>1.6325794920921299</v>
      </c>
      <c r="CP46">
        <v>0.30874040423733801</v>
      </c>
      <c r="CQ46">
        <v>1.6690458452652099</v>
      </c>
      <c r="CR46">
        <v>0.20326076066666701</v>
      </c>
      <c r="CS46">
        <v>58.019087400435403</v>
      </c>
      <c r="CT46">
        <v>0.95986175537109397</v>
      </c>
      <c r="CU46">
        <v>0.82825446128845204</v>
      </c>
      <c r="CV46">
        <v>0.92162746191024802</v>
      </c>
      <c r="CW46">
        <v>0.78724700212478604</v>
      </c>
      <c r="CX46">
        <v>1.00231349468231</v>
      </c>
      <c r="CY46">
        <v>0.96097946166992199</v>
      </c>
      <c r="CZ46">
        <v>0.93245095014572099</v>
      </c>
      <c r="DA46">
        <v>0.76973611116409302</v>
      </c>
      <c r="DB46">
        <v>0.89904093742370605</v>
      </c>
      <c r="DC46">
        <v>0.63786506652831998</v>
      </c>
      <c r="DD46">
        <v>1.06196630001068</v>
      </c>
      <c r="DE46">
        <v>0.61615604162216198</v>
      </c>
    </row>
    <row r="47" spans="1:109" x14ac:dyDescent="0.25">
      <c r="A47" t="s">
        <v>139</v>
      </c>
      <c r="C47">
        <v>2011</v>
      </c>
      <c r="D47">
        <v>209134</v>
      </c>
      <c r="E47">
        <v>38.583640000000003</v>
      </c>
      <c r="F47">
        <v>-78.476489999999998</v>
      </c>
      <c r="G47">
        <v>38.5229</v>
      </c>
      <c r="H47">
        <v>-78.434799999999996</v>
      </c>
      <c r="I47">
        <v>8.6</v>
      </c>
      <c r="J47">
        <v>7.27</v>
      </c>
      <c r="K47">
        <v>20.72</v>
      </c>
      <c r="L47">
        <v>14.47</v>
      </c>
      <c r="M47">
        <v>0.98207149764727997</v>
      </c>
      <c r="N47">
        <v>0.92239395693581805</v>
      </c>
      <c r="O47">
        <v>5.9677457199322402E-2</v>
      </c>
      <c r="P47">
        <v>0.32679500073404799</v>
      </c>
      <c r="Q47">
        <v>0.31916248193111202</v>
      </c>
      <c r="R47">
        <v>7.6325283267457203E-3</v>
      </c>
      <c r="S47">
        <v>0.70349791304347797</v>
      </c>
      <c r="T47">
        <v>0.66953543035949603</v>
      </c>
      <c r="U47">
        <v>3.3962473593073597E-2</v>
      </c>
      <c r="V47">
        <v>9.5662875964615104E-2</v>
      </c>
      <c r="W47">
        <v>0.12835359580274799</v>
      </c>
      <c r="X47">
        <v>1.7716365955204201</v>
      </c>
      <c r="Y47">
        <v>3.0184271823828299E-2</v>
      </c>
      <c r="Z47">
        <v>5.6991711123188402</v>
      </c>
      <c r="AA47">
        <v>3.7854003802700902</v>
      </c>
      <c r="AB47">
        <v>1.9137708247694301</v>
      </c>
      <c r="AC47">
        <v>0.73463838636363599</v>
      </c>
      <c r="AD47">
        <v>0.73463838636363599</v>
      </c>
      <c r="AE47">
        <v>6.7853017687747E-2</v>
      </c>
      <c r="AF47">
        <v>2.0592902905138302</v>
      </c>
      <c r="AG47">
        <v>1.7961130567193699</v>
      </c>
      <c r="AH47">
        <v>0.26317727691040799</v>
      </c>
      <c r="AI47">
        <v>0.269743412384717</v>
      </c>
      <c r="AJ47">
        <v>0.401177470816864</v>
      </c>
      <c r="AK47">
        <v>3.48817214097497</v>
      </c>
      <c r="AL47">
        <v>3.7528333399209503E-2</v>
      </c>
      <c r="AM47">
        <v>10</v>
      </c>
      <c r="AN47">
        <v>7.3857857089591601</v>
      </c>
      <c r="AO47">
        <v>2.61191554507811</v>
      </c>
      <c r="AP47">
        <v>2.0818703010352002</v>
      </c>
      <c r="AQ47">
        <v>0.95662875964615102</v>
      </c>
      <c r="AR47">
        <v>0.12835359580274799</v>
      </c>
      <c r="AS47">
        <v>1.0629819573122501</v>
      </c>
      <c r="AT47">
        <v>0.17461335625823499</v>
      </c>
      <c r="AU47">
        <v>24.402149307359299</v>
      </c>
      <c r="AV47">
        <v>55.735366212582299</v>
      </c>
      <c r="AW47">
        <v>6.2254775198946</v>
      </c>
      <c r="AX47">
        <v>6.6344977493412403</v>
      </c>
      <c r="AY47">
        <v>2.6974341238471702</v>
      </c>
      <c r="AZ47">
        <v>0.401177470816864</v>
      </c>
      <c r="BA47">
        <v>2.0929032845849802</v>
      </c>
      <c r="BB47">
        <v>0.24095560899209501</v>
      </c>
      <c r="BC47">
        <v>84.027811903293795</v>
      </c>
      <c r="BD47">
        <v>0.751256701432644</v>
      </c>
      <c r="BE47">
        <v>0.71633452565440403</v>
      </c>
      <c r="BF47">
        <v>3.4922175778240298E-2</v>
      </c>
      <c r="BG47">
        <v>0.20782618617099199</v>
      </c>
      <c r="BH47">
        <v>0.20473933373400299</v>
      </c>
      <c r="BI47">
        <v>3.08685243698861E-3</v>
      </c>
      <c r="BJ47">
        <v>0.66104516792694401</v>
      </c>
      <c r="BK47">
        <v>0.631057964085873</v>
      </c>
      <c r="BL47">
        <v>2.9987203841070401E-2</v>
      </c>
      <c r="BM47">
        <v>6.0610714943606203E-2</v>
      </c>
      <c r="BN47">
        <v>0.109176398606427</v>
      </c>
      <c r="BO47">
        <v>1.84860258612405</v>
      </c>
      <c r="BP47">
        <v>3.0184271823828299E-2</v>
      </c>
      <c r="BQ47">
        <v>2.3385233740960101</v>
      </c>
      <c r="BR47">
        <v>2.0163052525105498</v>
      </c>
      <c r="BS47">
        <v>0.32221812158545599</v>
      </c>
      <c r="BT47">
        <v>0.37808097933602702</v>
      </c>
      <c r="BU47">
        <v>0.36010918521559598</v>
      </c>
      <c r="BV47">
        <v>1.7971794120431098E-2</v>
      </c>
      <c r="BW47">
        <v>1.8999842601061601</v>
      </c>
      <c r="BX47">
        <v>1.67595063432069</v>
      </c>
      <c r="BY47">
        <v>0.22403362578546901</v>
      </c>
      <c r="BZ47">
        <v>0.14388620049197201</v>
      </c>
      <c r="CA47">
        <v>0.33441117959959898</v>
      </c>
      <c r="CB47">
        <v>3.66641571282209</v>
      </c>
      <c r="CC47">
        <v>3.7528333399209503E-2</v>
      </c>
      <c r="CD47">
        <v>5.6010386381814099</v>
      </c>
      <c r="CE47">
        <v>1.6528715023803999</v>
      </c>
      <c r="CF47">
        <v>1.9498842428709799</v>
      </c>
      <c r="CG47">
        <v>0.60610714943606203</v>
      </c>
      <c r="CH47">
        <v>0.109176398606427</v>
      </c>
      <c r="CI47">
        <v>1.10916155167443</v>
      </c>
      <c r="CJ47">
        <v>0.17461335625823499</v>
      </c>
      <c r="CK47">
        <v>21.202852859484</v>
      </c>
      <c r="CL47">
        <v>20.619561553671801</v>
      </c>
      <c r="CM47">
        <v>3.1262164326755402</v>
      </c>
      <c r="CN47">
        <v>6.0592668933893004</v>
      </c>
      <c r="CO47">
        <v>1.4388620049197201</v>
      </c>
      <c r="CP47">
        <v>0.33441117959959898</v>
      </c>
      <c r="CQ47">
        <v>2.1998494276932501</v>
      </c>
      <c r="CR47">
        <v>0.24095560899209501</v>
      </c>
      <c r="CS47">
        <v>44.019123064829699</v>
      </c>
      <c r="CT47">
        <v>0.85059088468551602</v>
      </c>
      <c r="CU47">
        <v>0.63595277070999101</v>
      </c>
      <c r="CV47">
        <v>0.93965476751327504</v>
      </c>
      <c r="CW47">
        <v>0.633586585521698</v>
      </c>
      <c r="CX47">
        <v>1.0434434413909901</v>
      </c>
      <c r="CY47">
        <v>0.76497149467468295</v>
      </c>
      <c r="CZ47">
        <v>0.83357417583465598</v>
      </c>
      <c r="DA47">
        <v>0.51464909315109297</v>
      </c>
      <c r="DB47">
        <v>0.92264032363891602</v>
      </c>
      <c r="DC47">
        <v>0.53341877460479703</v>
      </c>
      <c r="DD47">
        <v>1.0510994195938099</v>
      </c>
      <c r="DE47">
        <v>0.410326927900314</v>
      </c>
    </row>
    <row r="48" spans="1:109" x14ac:dyDescent="0.25">
      <c r="A48" t="s">
        <v>178</v>
      </c>
      <c r="C48">
        <v>2011</v>
      </c>
      <c r="D48">
        <v>183099</v>
      </c>
      <c r="E48">
        <v>35.353459999999998</v>
      </c>
      <c r="F48">
        <v>-82.80001</v>
      </c>
      <c r="G48">
        <v>35.393700000000003</v>
      </c>
      <c r="H48">
        <v>-82.7744</v>
      </c>
      <c r="I48">
        <v>9.6999999999999993</v>
      </c>
      <c r="J48">
        <v>8.0299999999999994</v>
      </c>
      <c r="K48">
        <v>20.39</v>
      </c>
      <c r="L48">
        <v>14.12</v>
      </c>
      <c r="M48">
        <v>1.0249704292490101</v>
      </c>
      <c r="N48">
        <v>0.96014396245059297</v>
      </c>
      <c r="O48">
        <v>6.4826432015810301E-2</v>
      </c>
      <c r="P48">
        <v>0.17490029051383399</v>
      </c>
      <c r="Q48">
        <v>0.17230230513834</v>
      </c>
      <c r="R48">
        <v>2.5979766798418999E-3</v>
      </c>
      <c r="S48">
        <v>1.09652577865613</v>
      </c>
      <c r="T48">
        <v>1.02381536640316</v>
      </c>
      <c r="U48">
        <v>7.2710403557312203E-2</v>
      </c>
      <c r="V48">
        <v>0.11953051383399201</v>
      </c>
      <c r="W48">
        <v>0.161735503952569</v>
      </c>
      <c r="X48">
        <v>1.63412804624506</v>
      </c>
      <c r="Y48">
        <v>2.0985228853754902E-2</v>
      </c>
      <c r="Z48">
        <v>4.9702321583333298</v>
      </c>
      <c r="AA48">
        <v>3.6239092554347798</v>
      </c>
      <c r="AB48">
        <v>1.34632294710145</v>
      </c>
      <c r="AC48">
        <v>0.18032494021739101</v>
      </c>
      <c r="AD48">
        <v>0.18032494021739101</v>
      </c>
      <c r="AE48">
        <v>4.40307898550725E-3</v>
      </c>
      <c r="AF48">
        <v>2.6006719565217402</v>
      </c>
      <c r="AG48">
        <v>2.2071583826087</v>
      </c>
      <c r="AH48">
        <v>0.39351360036231903</v>
      </c>
      <c r="AI48">
        <v>0.29849670289855101</v>
      </c>
      <c r="AJ48">
        <v>0.341974448188406</v>
      </c>
      <c r="AK48">
        <v>2.99673690978261</v>
      </c>
      <c r="AL48">
        <v>2.8571201086956498E-2</v>
      </c>
      <c r="AM48">
        <v>11</v>
      </c>
      <c r="AN48">
        <v>8.6067210818181792</v>
      </c>
      <c r="AO48">
        <v>1.5408010893280599</v>
      </c>
      <c r="AP48">
        <v>3.3102167166007899</v>
      </c>
      <c r="AQ48">
        <v>1.19530513833992</v>
      </c>
      <c r="AR48">
        <v>0.161735503952569</v>
      </c>
      <c r="AS48">
        <v>0.98047687865612698</v>
      </c>
      <c r="AT48">
        <v>0.13499431778656101</v>
      </c>
      <c r="AU48">
        <v>26.930250600395301</v>
      </c>
      <c r="AV48">
        <v>53.142075035507197</v>
      </c>
      <c r="AW48">
        <v>1.75872875978261</v>
      </c>
      <c r="AX48">
        <v>8.5804762036231903</v>
      </c>
      <c r="AY48">
        <v>2.9849670289855101</v>
      </c>
      <c r="AZ48">
        <v>0.341974448188406</v>
      </c>
      <c r="BA48">
        <v>1.79804214384058</v>
      </c>
      <c r="BB48">
        <v>0.209518252898551</v>
      </c>
      <c r="BC48">
        <v>79.815781842753594</v>
      </c>
      <c r="BD48">
        <v>0.65884528309825297</v>
      </c>
      <c r="BE48">
        <v>0.63205998829661503</v>
      </c>
      <c r="BF48">
        <v>2.6785294801638E-2</v>
      </c>
      <c r="BG48">
        <v>0.13733859891696601</v>
      </c>
      <c r="BH48">
        <v>0.135736684943632</v>
      </c>
      <c r="BI48">
        <v>1.6019139733344501E-3</v>
      </c>
      <c r="BJ48">
        <v>0.98714251508697004</v>
      </c>
      <c r="BK48">
        <v>0.92821489587616302</v>
      </c>
      <c r="BL48">
        <v>5.8927619210806699E-2</v>
      </c>
      <c r="BM48">
        <v>6.9905577335696897E-2</v>
      </c>
      <c r="BN48">
        <v>0.13614342890644701</v>
      </c>
      <c r="BO48">
        <v>1.7176012360539099</v>
      </c>
      <c r="BP48">
        <v>2.0985228853754902E-2</v>
      </c>
      <c r="BQ48">
        <v>1.7909870794026701</v>
      </c>
      <c r="BR48">
        <v>1.61617123463574</v>
      </c>
      <c r="BS48">
        <v>0.17481584476693299</v>
      </c>
      <c r="BT48">
        <v>0.16718206860370999</v>
      </c>
      <c r="BU48">
        <v>0.16339742480324301</v>
      </c>
      <c r="BV48">
        <v>3.7846438004667201E-3</v>
      </c>
      <c r="BW48">
        <v>2.3847025490796301</v>
      </c>
      <c r="BX48">
        <v>2.05383286665487</v>
      </c>
      <c r="BY48">
        <v>0.330869682424765</v>
      </c>
      <c r="BZ48">
        <v>0.16594948687687899</v>
      </c>
      <c r="CA48">
        <v>0.292112496441022</v>
      </c>
      <c r="CB48">
        <v>3.1727502911605998</v>
      </c>
      <c r="CC48">
        <v>2.8571201086956498E-2</v>
      </c>
      <c r="CD48">
        <v>5.4626780308241702</v>
      </c>
      <c r="CE48">
        <v>1.2078266672032301</v>
      </c>
      <c r="CF48">
        <v>2.9584601856391801</v>
      </c>
      <c r="CG48">
        <v>0.699055773356969</v>
      </c>
      <c r="CH48">
        <v>0.13614342890644701</v>
      </c>
      <c r="CI48">
        <v>1.0305607416323399</v>
      </c>
      <c r="CJ48">
        <v>0.13499431778656101</v>
      </c>
      <c r="CK48">
        <v>22.6297191240382</v>
      </c>
      <c r="CL48">
        <v>17.592437239252199</v>
      </c>
      <c r="CM48">
        <v>1.62910475517058</v>
      </c>
      <c r="CN48">
        <v>7.7690370894246898</v>
      </c>
      <c r="CO48">
        <v>1.65949486876879</v>
      </c>
      <c r="CP48">
        <v>0.292112496441022</v>
      </c>
      <c r="CQ48">
        <v>1.9036501746963601</v>
      </c>
      <c r="CR48">
        <v>0.209518252898551</v>
      </c>
      <c r="CS48">
        <v>42.055354892049301</v>
      </c>
      <c r="CT48">
        <v>0.84176588058471702</v>
      </c>
      <c r="CU48">
        <v>0.785239398479462</v>
      </c>
      <c r="CV48">
        <v>0.90024560689926103</v>
      </c>
      <c r="CW48">
        <v>0.58483457565307595</v>
      </c>
      <c r="CX48">
        <v>1.05108118057251</v>
      </c>
      <c r="CY48">
        <v>0.64279443025589</v>
      </c>
      <c r="CZ48">
        <v>0.85419392585754395</v>
      </c>
      <c r="DA48">
        <v>0.927115619182587</v>
      </c>
      <c r="DB48">
        <v>0.91695630550384499</v>
      </c>
      <c r="DC48">
        <v>0.55595082044601396</v>
      </c>
      <c r="DD48">
        <v>1.0587350130081199</v>
      </c>
      <c r="DE48">
        <v>0.36034274101257302</v>
      </c>
    </row>
    <row r="49" spans="1:109" x14ac:dyDescent="0.25">
      <c r="A49" t="s">
        <v>142</v>
      </c>
      <c r="C49">
        <v>2011</v>
      </c>
      <c r="D49">
        <v>150085</v>
      </c>
      <c r="E49">
        <v>34.318080000000002</v>
      </c>
      <c r="F49">
        <v>-87.356290000000001</v>
      </c>
      <c r="G49">
        <v>34.343299999999999</v>
      </c>
      <c r="H49">
        <v>-87.338800000000006</v>
      </c>
      <c r="I49">
        <v>12.84</v>
      </c>
      <c r="J49">
        <v>11.11</v>
      </c>
      <c r="K49">
        <v>21.67</v>
      </c>
      <c r="L49">
        <v>16.62</v>
      </c>
      <c r="M49">
        <v>1.4940786029163799</v>
      </c>
      <c r="N49">
        <v>1.36701170088858</v>
      </c>
      <c r="O49">
        <v>0.127066898154477</v>
      </c>
      <c r="P49">
        <v>0.360336126179084</v>
      </c>
      <c r="Q49">
        <v>0.34896332679425801</v>
      </c>
      <c r="R49">
        <v>1.13727993848257E-2</v>
      </c>
      <c r="S49">
        <v>1.6417842980177699</v>
      </c>
      <c r="T49">
        <v>1.48579943925723</v>
      </c>
      <c r="U49">
        <v>0.15598486828434699</v>
      </c>
      <c r="V49">
        <v>0.19067137844611501</v>
      </c>
      <c r="W49">
        <v>0.32451156525404401</v>
      </c>
      <c r="X49">
        <v>3.5248740555935298</v>
      </c>
      <c r="Y49">
        <v>4.4592826179084097E-2</v>
      </c>
      <c r="Z49">
        <v>5.4013775226149399</v>
      </c>
      <c r="AA49">
        <v>3.7508263791387599</v>
      </c>
      <c r="AB49">
        <v>1.6505511479966699</v>
      </c>
      <c r="AC49">
        <v>1.08003604907843</v>
      </c>
      <c r="AD49">
        <v>1.08003604907843</v>
      </c>
      <c r="AE49">
        <v>0.13192080894736799</v>
      </c>
      <c r="AF49">
        <v>2.82956398240067</v>
      </c>
      <c r="AG49">
        <v>2.3389164130039499</v>
      </c>
      <c r="AH49">
        <v>0.490647587578531</v>
      </c>
      <c r="AI49">
        <v>0.35356816351154602</v>
      </c>
      <c r="AJ49">
        <v>0.42547419841689199</v>
      </c>
      <c r="AK49">
        <v>3.2799855340336999</v>
      </c>
      <c r="AL49">
        <v>4.1627552820886198E-2</v>
      </c>
      <c r="AM49">
        <v>11</v>
      </c>
      <c r="AN49">
        <v>12.7203092082251</v>
      </c>
      <c r="AO49">
        <v>3.2158866741399001</v>
      </c>
      <c r="AP49">
        <v>5.1117460883116896</v>
      </c>
      <c r="AQ49">
        <v>1.9067137844611499</v>
      </c>
      <c r="AR49">
        <v>0.32451156525404401</v>
      </c>
      <c r="AS49">
        <v>2.1149244333561201</v>
      </c>
      <c r="AT49">
        <v>0.28590573358395999</v>
      </c>
      <c r="AU49">
        <v>36.6799975298701</v>
      </c>
      <c r="AV49">
        <v>53.468406131083803</v>
      </c>
      <c r="AW49">
        <v>10.324512746424</v>
      </c>
      <c r="AX49">
        <v>9.5419162685937202</v>
      </c>
      <c r="AY49">
        <v>3.5356816351154601</v>
      </c>
      <c r="AZ49">
        <v>0.42547419841689199</v>
      </c>
      <c r="BA49">
        <v>1.96799132042022</v>
      </c>
      <c r="BB49">
        <v>0.280893204081548</v>
      </c>
      <c r="BC49">
        <v>90.544875162055305</v>
      </c>
      <c r="BD49">
        <v>0.99757383058166504</v>
      </c>
      <c r="BE49">
        <v>0.94092699942244895</v>
      </c>
      <c r="BF49">
        <v>5.6646831159216399E-2</v>
      </c>
      <c r="BG49">
        <v>0.240184293087923</v>
      </c>
      <c r="BH49">
        <v>0.23513139401115701</v>
      </c>
      <c r="BI49">
        <v>5.0528990767659196E-3</v>
      </c>
      <c r="BJ49">
        <v>1.5890744725528601</v>
      </c>
      <c r="BK49">
        <v>1.44294468618659</v>
      </c>
      <c r="BL49">
        <v>0.14612978636627</v>
      </c>
      <c r="BM49">
        <v>0.147327730457604</v>
      </c>
      <c r="BN49">
        <v>0.31188069015627101</v>
      </c>
      <c r="BO49">
        <v>3.7572396195675202</v>
      </c>
      <c r="BP49">
        <v>4.4592826179084097E-2</v>
      </c>
      <c r="BQ49">
        <v>2.5357895039974698</v>
      </c>
      <c r="BR49">
        <v>2.1720032182867399</v>
      </c>
      <c r="BS49">
        <v>0.36378628571072202</v>
      </c>
      <c r="BT49">
        <v>0.69341052406855097</v>
      </c>
      <c r="BU49">
        <v>0.63903323684882996</v>
      </c>
      <c r="BV49">
        <v>5.4377287219720398E-2</v>
      </c>
      <c r="BW49">
        <v>2.6056147274871799</v>
      </c>
      <c r="BX49">
        <v>2.1895594366900402</v>
      </c>
      <c r="BY49">
        <v>0.41605529079713399</v>
      </c>
      <c r="BZ49">
        <v>0.21205249982805499</v>
      </c>
      <c r="CA49">
        <v>0.39302006725657002</v>
      </c>
      <c r="CB49">
        <v>3.4556358137324201</v>
      </c>
      <c r="CC49">
        <v>4.1627552820886198E-2</v>
      </c>
      <c r="CD49">
        <v>8.3591499911611393</v>
      </c>
      <c r="CE49">
        <v>2.1314592459478798</v>
      </c>
      <c r="CF49">
        <v>4.9316368181566999</v>
      </c>
      <c r="CG49">
        <v>1.4732773045760299</v>
      </c>
      <c r="CH49">
        <v>0.31188069015627101</v>
      </c>
      <c r="CI49">
        <v>2.2543437717405101</v>
      </c>
      <c r="CJ49">
        <v>0.28590573358395999</v>
      </c>
      <c r="CK49">
        <v>30.747653554446899</v>
      </c>
      <c r="CL49">
        <v>23.112121005339699</v>
      </c>
      <c r="CM49">
        <v>6.4814262062793704</v>
      </c>
      <c r="CN49">
        <v>8.6687036965946405</v>
      </c>
      <c r="CO49">
        <v>2.1205249982805499</v>
      </c>
      <c r="CP49">
        <v>0.39302006725657002</v>
      </c>
      <c r="CQ49">
        <v>2.0733814882394501</v>
      </c>
      <c r="CR49">
        <v>0.280893204081548</v>
      </c>
      <c r="CS49">
        <v>54.1300706598972</v>
      </c>
      <c r="CT49">
        <v>0.96107727289199796</v>
      </c>
      <c r="CU49">
        <v>0.66655623912811302</v>
      </c>
      <c r="CV49">
        <v>0.96789479255676303</v>
      </c>
      <c r="CW49">
        <v>0.77267879247665405</v>
      </c>
      <c r="CX49">
        <v>1.0659216642379801</v>
      </c>
      <c r="CY49">
        <v>0.66768497228622403</v>
      </c>
      <c r="CZ49">
        <v>0.92372244596481301</v>
      </c>
      <c r="DA49">
        <v>0.64202535152435303</v>
      </c>
      <c r="DB49">
        <v>0.92085379362106301</v>
      </c>
      <c r="DC49">
        <v>0.59974998235702504</v>
      </c>
      <c r="DD49">
        <v>1.0535521507263199</v>
      </c>
      <c r="DE49">
        <v>0.46947088837623602</v>
      </c>
    </row>
    <row r="50" spans="1:109" x14ac:dyDescent="0.25">
      <c r="A50" t="s">
        <v>146</v>
      </c>
      <c r="C50">
        <v>2011</v>
      </c>
      <c r="D50">
        <v>232109</v>
      </c>
      <c r="E50">
        <v>35.399560000000001</v>
      </c>
      <c r="F50">
        <v>-76.155820000000006</v>
      </c>
      <c r="G50">
        <v>35.451000000000001</v>
      </c>
      <c r="H50">
        <v>-76.207499999999996</v>
      </c>
      <c r="I50">
        <v>11.76</v>
      </c>
      <c r="J50">
        <v>10.77</v>
      </c>
      <c r="K50">
        <v>19.760000000000002</v>
      </c>
      <c r="L50">
        <v>15.27</v>
      </c>
      <c r="M50">
        <v>1.2943654428006801</v>
      </c>
      <c r="N50">
        <v>1.19684609557689</v>
      </c>
      <c r="O50">
        <v>9.7519355919442899E-2</v>
      </c>
      <c r="P50">
        <v>0.27638385968379398</v>
      </c>
      <c r="Q50">
        <v>0.27132900888387002</v>
      </c>
      <c r="R50">
        <v>5.0548499717673603E-3</v>
      </c>
      <c r="S50">
        <v>1.0656910942970099</v>
      </c>
      <c r="T50">
        <v>0.99813500545831002</v>
      </c>
      <c r="U50">
        <v>6.7556079747788406E-2</v>
      </c>
      <c r="V50">
        <v>9.4517720685111994E-2</v>
      </c>
      <c r="W50">
        <v>0.17667674648974199</v>
      </c>
      <c r="X50">
        <v>4.0082902258610904</v>
      </c>
      <c r="Y50">
        <v>0.35087141569734598</v>
      </c>
      <c r="Z50">
        <v>5.0039549750000001</v>
      </c>
      <c r="AA50">
        <v>3.57707675454545</v>
      </c>
      <c r="AB50">
        <v>1.42687820151515</v>
      </c>
      <c r="AC50">
        <v>0.59701268409090902</v>
      </c>
      <c r="AD50">
        <v>0.59701268409090902</v>
      </c>
      <c r="AE50">
        <v>3.0967189393939401E-2</v>
      </c>
      <c r="AF50">
        <v>2.62179163636364</v>
      </c>
      <c r="AG50">
        <v>2.1905418280303</v>
      </c>
      <c r="AH50">
        <v>0.431249835606061</v>
      </c>
      <c r="AI50">
        <v>0.251511439393939</v>
      </c>
      <c r="AJ50">
        <v>0.46932943939393901</v>
      </c>
      <c r="AK50">
        <v>4.3427924999999998</v>
      </c>
      <c r="AL50">
        <v>0.115452763636364</v>
      </c>
      <c r="AM50">
        <v>12</v>
      </c>
      <c r="AN50">
        <v>9.7001841587050599</v>
      </c>
      <c r="AO50">
        <v>2.1704047280632399</v>
      </c>
      <c r="AP50">
        <v>3.2068700606248801</v>
      </c>
      <c r="AQ50">
        <v>0.94517720685112006</v>
      </c>
      <c r="AR50">
        <v>0.17667674648974199</v>
      </c>
      <c r="AS50">
        <v>2.4049741355166598</v>
      </c>
      <c r="AT50">
        <v>2.1451668948240199</v>
      </c>
      <c r="AU50">
        <v>32.749453900847001</v>
      </c>
      <c r="AV50">
        <v>43.765103091666703</v>
      </c>
      <c r="AW50">
        <v>4.8102339787878803</v>
      </c>
      <c r="AX50">
        <v>8.7641410575757597</v>
      </c>
      <c r="AY50">
        <v>2.5151143939393901</v>
      </c>
      <c r="AZ50">
        <v>0.46932943939393901</v>
      </c>
      <c r="BA50">
        <v>2.6056754999999998</v>
      </c>
      <c r="BB50">
        <v>0.71311142045454501</v>
      </c>
      <c r="BC50">
        <v>75.642709070454501</v>
      </c>
      <c r="BD50">
        <v>0.99909722929397904</v>
      </c>
      <c r="BE50">
        <v>0.94099505031557695</v>
      </c>
      <c r="BF50">
        <v>5.8102178978401801E-2</v>
      </c>
      <c r="BG50">
        <v>0.23445021207910499</v>
      </c>
      <c r="BH50">
        <v>0.230812859867259</v>
      </c>
      <c r="BI50">
        <v>3.63735221184544E-3</v>
      </c>
      <c r="BJ50">
        <v>0.96458100725514695</v>
      </c>
      <c r="BK50">
        <v>0.90923593376551803</v>
      </c>
      <c r="BL50">
        <v>5.53450734896287E-2</v>
      </c>
      <c r="BM50">
        <v>6.3758426753597497E-2</v>
      </c>
      <c r="BN50">
        <v>0.16154934893449399</v>
      </c>
      <c r="BO50">
        <v>4.2302707189878399</v>
      </c>
      <c r="BP50">
        <v>0.35087141569734598</v>
      </c>
      <c r="BQ50">
        <v>2.14755204205425</v>
      </c>
      <c r="BR50">
        <v>1.8847386329545399</v>
      </c>
      <c r="BS50">
        <v>0.26281340909971002</v>
      </c>
      <c r="BT50">
        <v>0.63642419480508505</v>
      </c>
      <c r="BU50">
        <v>0.60123347064253096</v>
      </c>
      <c r="BV50">
        <v>3.5190724162554601E-2</v>
      </c>
      <c r="BW50">
        <v>2.3618045792339899</v>
      </c>
      <c r="BX50">
        <v>2.0118428954874101</v>
      </c>
      <c r="BY50">
        <v>0.34996168374658099</v>
      </c>
      <c r="BZ50">
        <v>0.14958912376643599</v>
      </c>
      <c r="CA50">
        <v>0.38664854324903902</v>
      </c>
      <c r="CB50">
        <v>4.6612657170867902</v>
      </c>
      <c r="CC50">
        <v>0.115452763636364</v>
      </c>
      <c r="CD50">
        <v>7.4079614524918398</v>
      </c>
      <c r="CE50">
        <v>1.8380609726202699</v>
      </c>
      <c r="CF50">
        <v>2.8834655628301902</v>
      </c>
      <c r="CG50">
        <v>0.63758426753597497</v>
      </c>
      <c r="CH50">
        <v>0.16154934893449399</v>
      </c>
      <c r="CI50">
        <v>2.5381624313927</v>
      </c>
      <c r="CJ50">
        <v>2.1451668948240199</v>
      </c>
      <c r="CK50">
        <v>29.6119509096028</v>
      </c>
      <c r="CL50">
        <v>17.117626741423699</v>
      </c>
      <c r="CM50">
        <v>5.1379760412789501</v>
      </c>
      <c r="CN50">
        <v>7.7679263782188999</v>
      </c>
      <c r="CO50">
        <v>1.4958912376643601</v>
      </c>
      <c r="CP50">
        <v>0.38664854324903902</v>
      </c>
      <c r="CQ50">
        <v>2.7967594302520702</v>
      </c>
      <c r="CR50">
        <v>0.71311142045454501</v>
      </c>
      <c r="CS50">
        <v>47.415939802680199</v>
      </c>
      <c r="CT50">
        <v>0.91437810659408603</v>
      </c>
      <c r="CU50">
        <v>0.84827750921249401</v>
      </c>
      <c r="CV50">
        <v>0.90512251853942904</v>
      </c>
      <c r="CW50">
        <v>0.67456585168838501</v>
      </c>
      <c r="CX50">
        <v>1.05538034439087</v>
      </c>
      <c r="CY50">
        <v>0.77188187837600697</v>
      </c>
      <c r="CZ50">
        <v>0.82383185625076305</v>
      </c>
      <c r="DA50">
        <v>1.0660145282745399</v>
      </c>
      <c r="DB50">
        <v>0.90083611011505105</v>
      </c>
      <c r="DC50">
        <v>0.59476071596145597</v>
      </c>
      <c r="DD50">
        <v>1.0733337402343801</v>
      </c>
      <c r="DE50">
        <v>0.42917093634605402</v>
      </c>
    </row>
    <row r="51" spans="1:109" x14ac:dyDescent="0.25">
      <c r="A51" t="s">
        <v>149</v>
      </c>
      <c r="C51">
        <v>2011</v>
      </c>
      <c r="D51">
        <v>36199</v>
      </c>
      <c r="E51">
        <v>46.929099999999998</v>
      </c>
      <c r="F51">
        <v>-103.37905000000001</v>
      </c>
      <c r="G51">
        <v>46.894799999999996</v>
      </c>
      <c r="H51">
        <v>-103.3777</v>
      </c>
      <c r="I51">
        <v>6.38</v>
      </c>
      <c r="J51">
        <v>6.11</v>
      </c>
      <c r="K51">
        <v>15.71</v>
      </c>
      <c r="L51">
        <v>14.67</v>
      </c>
      <c r="M51">
        <v>0.45984886770186301</v>
      </c>
      <c r="N51">
        <v>0.44638143338509301</v>
      </c>
      <c r="O51">
        <v>1.34674700310559E-2</v>
      </c>
      <c r="P51">
        <v>0.123662050776398</v>
      </c>
      <c r="Q51">
        <v>0.12212607096273299</v>
      </c>
      <c r="R51">
        <v>1.53598850931677E-3</v>
      </c>
      <c r="S51">
        <v>0.51700159937888202</v>
      </c>
      <c r="T51">
        <v>0.50102495657349899</v>
      </c>
      <c r="U51">
        <v>1.5976642805382999E-2</v>
      </c>
      <c r="V51">
        <v>6.6758747412008296E-2</v>
      </c>
      <c r="W51">
        <v>0.26664229699793002</v>
      </c>
      <c r="X51">
        <v>2.89803932815735</v>
      </c>
      <c r="Y51">
        <v>9.1292468944099408E-3</v>
      </c>
      <c r="Z51">
        <v>2.3998992866459599</v>
      </c>
      <c r="AA51">
        <v>2.0317765174948201</v>
      </c>
      <c r="AB51">
        <v>0.368122766045549</v>
      </c>
      <c r="AC51">
        <v>1.79305105745342</v>
      </c>
      <c r="AD51">
        <v>1.79305105745342</v>
      </c>
      <c r="AE51">
        <v>0.24067485833333299</v>
      </c>
      <c r="AF51">
        <v>1.02143685093168</v>
      </c>
      <c r="AG51">
        <v>0.95005779704968896</v>
      </c>
      <c r="AH51">
        <v>7.1379053881987606E-2</v>
      </c>
      <c r="AI51">
        <v>0.155787023809524</v>
      </c>
      <c r="AJ51">
        <v>0.35192275408902701</v>
      </c>
      <c r="AK51">
        <v>3.4586413819875799</v>
      </c>
      <c r="AL51">
        <v>2.38004836956522E-2</v>
      </c>
      <c r="AM51">
        <v>11</v>
      </c>
      <c r="AN51">
        <v>2.9387558230331301</v>
      </c>
      <c r="AO51">
        <v>0.902619581469979</v>
      </c>
      <c r="AP51">
        <v>1.5003273702380999</v>
      </c>
      <c r="AQ51">
        <v>0.66758747412008301</v>
      </c>
      <c r="AR51">
        <v>0.26664229699793002</v>
      </c>
      <c r="AS51">
        <v>1.7388235968944099</v>
      </c>
      <c r="AT51">
        <v>5.5250145910973103E-2</v>
      </c>
      <c r="AU51">
        <v>19.0700062972567</v>
      </c>
      <c r="AV51">
        <v>17.810997406262899</v>
      </c>
      <c r="AW51">
        <v>14.702554418064199</v>
      </c>
      <c r="AX51">
        <v>3.09557403178054</v>
      </c>
      <c r="AY51">
        <v>1.5578702380952401</v>
      </c>
      <c r="AZ51">
        <v>0.35192275408902701</v>
      </c>
      <c r="BA51">
        <v>2.0751848291925499</v>
      </c>
      <c r="BB51">
        <v>0.13858577784679099</v>
      </c>
      <c r="BC51">
        <v>50.732689515993798</v>
      </c>
      <c r="BD51">
        <v>0.44448018567472702</v>
      </c>
      <c r="BE51">
        <v>0.43189786973129302</v>
      </c>
      <c r="BF51">
        <v>1.2582315943433901E-2</v>
      </c>
      <c r="BG51">
        <v>0.102190594262208</v>
      </c>
      <c r="BH51">
        <v>0.101141722402089</v>
      </c>
      <c r="BI51">
        <v>1.0488718601191201E-3</v>
      </c>
      <c r="BJ51">
        <v>0.48941557260576402</v>
      </c>
      <c r="BK51">
        <v>0.47509840085372801</v>
      </c>
      <c r="BL51">
        <v>1.43171717520358E-2</v>
      </c>
      <c r="BM51">
        <v>3.7996117171580399E-2</v>
      </c>
      <c r="BN51">
        <v>0.28967063234481599</v>
      </c>
      <c r="BO51">
        <v>3.0597518827453301</v>
      </c>
      <c r="BP51">
        <v>9.1292468944099408E-3</v>
      </c>
      <c r="BQ51">
        <v>2.0962944071565301</v>
      </c>
      <c r="BR51">
        <v>1.8154206519585201</v>
      </c>
      <c r="BS51">
        <v>0.280873755198009</v>
      </c>
      <c r="BT51">
        <v>1.54747569341415</v>
      </c>
      <c r="BU51">
        <v>1.36821169235977</v>
      </c>
      <c r="BV51">
        <v>0.179264001054383</v>
      </c>
      <c r="BW51">
        <v>0.95970223870691795</v>
      </c>
      <c r="BX51">
        <v>0.89669059860591305</v>
      </c>
      <c r="BY51">
        <v>6.3011640101005295E-2</v>
      </c>
      <c r="BZ51">
        <v>9.8218632883663698E-2</v>
      </c>
      <c r="CA51">
        <v>0.373081310232523</v>
      </c>
      <c r="CB51">
        <v>3.6657972533838401</v>
      </c>
      <c r="CC51">
        <v>2.38004836956522E-2</v>
      </c>
      <c r="CD51">
        <v>2.83865210851816</v>
      </c>
      <c r="CE51">
        <v>0.74483925859726097</v>
      </c>
      <c r="CF51">
        <v>1.4176102700778599</v>
      </c>
      <c r="CG51">
        <v>0.37996117171580401</v>
      </c>
      <c r="CH51">
        <v>0.28967063234481599</v>
      </c>
      <c r="CI51">
        <v>1.8358511296472</v>
      </c>
      <c r="CJ51">
        <v>5.5250145910973103E-2</v>
      </c>
      <c r="CK51">
        <v>18.561834703432499</v>
      </c>
      <c r="CL51">
        <v>15.371425576875099</v>
      </c>
      <c r="CM51">
        <v>12.5515907887317</v>
      </c>
      <c r="CN51">
        <v>2.8951046807126901</v>
      </c>
      <c r="CO51">
        <v>0.98218632883663703</v>
      </c>
      <c r="CP51">
        <v>0.373081310232523</v>
      </c>
      <c r="CQ51">
        <v>2.1994783520303098</v>
      </c>
      <c r="CR51">
        <v>0.13858577784679099</v>
      </c>
      <c r="CS51">
        <v>45.511452830530899</v>
      </c>
      <c r="CT51">
        <v>1.0863641500473</v>
      </c>
      <c r="CU51">
        <v>0.82636988162994396</v>
      </c>
      <c r="CV51">
        <v>0.94664227962493896</v>
      </c>
      <c r="CW51">
        <v>0.569155633449554</v>
      </c>
      <c r="CX51">
        <v>1.0558006763458301</v>
      </c>
      <c r="CY51">
        <v>0.96657884120941195</v>
      </c>
      <c r="CZ51">
        <v>1.0601227283477801</v>
      </c>
      <c r="DA51">
        <v>0.86304050683975198</v>
      </c>
      <c r="DB51">
        <v>0.93956100940704301</v>
      </c>
      <c r="DC51">
        <v>0.63046735525131203</v>
      </c>
      <c r="DD51">
        <v>1.0598951578140301</v>
      </c>
      <c r="DE51">
        <v>0.87349265813827504</v>
      </c>
    </row>
    <row r="52" spans="1:109" x14ac:dyDescent="0.25">
      <c r="A52" t="s">
        <v>153</v>
      </c>
      <c r="C52">
        <v>2011</v>
      </c>
      <c r="D52">
        <v>3208</v>
      </c>
      <c r="E52">
        <v>47.53886</v>
      </c>
      <c r="F52">
        <v>-108.71458</v>
      </c>
      <c r="G52">
        <v>47.582299999999996</v>
      </c>
      <c r="H52">
        <v>-108.7196</v>
      </c>
      <c r="I52">
        <v>4.03</v>
      </c>
      <c r="J52">
        <v>3.86</v>
      </c>
      <c r="K52">
        <v>11.9</v>
      </c>
      <c r="L52">
        <v>11.37</v>
      </c>
      <c r="M52">
        <v>0.27565928483907398</v>
      </c>
      <c r="N52">
        <v>0.27075593170054602</v>
      </c>
      <c r="O52">
        <v>4.9033142527762103E-3</v>
      </c>
      <c r="P52">
        <v>4.7092747769621697E-2</v>
      </c>
      <c r="Q52">
        <v>4.69148447157915E-2</v>
      </c>
      <c r="R52">
        <v>1.7790305383022799E-4</v>
      </c>
      <c r="S52">
        <v>0.31849921880293602</v>
      </c>
      <c r="T52">
        <v>0.311809771437982</v>
      </c>
      <c r="U52">
        <v>6.68945606060606E-3</v>
      </c>
      <c r="V52">
        <v>2.6758394504046702E-2</v>
      </c>
      <c r="W52">
        <v>0.153897942923019</v>
      </c>
      <c r="X52">
        <v>1.2080909627329199</v>
      </c>
      <c r="Y52">
        <v>8.5972434359119099E-3</v>
      </c>
      <c r="Z52">
        <v>1.77875889718577</v>
      </c>
      <c r="AA52">
        <v>1.5890458104822101</v>
      </c>
      <c r="AB52">
        <v>0.18971305913043501</v>
      </c>
      <c r="AC52">
        <v>0.97103061884584996</v>
      </c>
      <c r="AD52">
        <v>0.97103061884584996</v>
      </c>
      <c r="AE52">
        <v>0.107593726735178</v>
      </c>
      <c r="AF52">
        <v>0.90446512126482204</v>
      </c>
      <c r="AG52">
        <v>0.85061420488537598</v>
      </c>
      <c r="AH52">
        <v>5.3850923288537599E-2</v>
      </c>
      <c r="AI52">
        <v>8.6368064822134397E-2</v>
      </c>
      <c r="AJ52">
        <v>0.366674904648221</v>
      </c>
      <c r="AK52">
        <v>2.1136757596837898</v>
      </c>
      <c r="AL52">
        <v>1.1909022972332E-2</v>
      </c>
      <c r="AM52">
        <v>11</v>
      </c>
      <c r="AN52">
        <v>1.6247291196499201</v>
      </c>
      <c r="AO52">
        <v>0.30710919201486903</v>
      </c>
      <c r="AP52">
        <v>0.91387280069169996</v>
      </c>
      <c r="AQ52">
        <v>0.26758394504046701</v>
      </c>
      <c r="AR52">
        <v>0.153897942923019</v>
      </c>
      <c r="AS52">
        <v>0.72485457763975203</v>
      </c>
      <c r="AT52">
        <v>4.26679411867118E-2</v>
      </c>
      <c r="AU52">
        <v>15.034715450014099</v>
      </c>
      <c r="AV52">
        <v>11.3724832233043</v>
      </c>
      <c r="AW52">
        <v>6.9120005790988097</v>
      </c>
      <c r="AX52">
        <v>2.71021052196047</v>
      </c>
      <c r="AY52">
        <v>0.86368064822134405</v>
      </c>
      <c r="AZ52">
        <v>0.366674904648221</v>
      </c>
      <c r="BA52">
        <v>1.26820545581028</v>
      </c>
      <c r="BB52">
        <v>6.3801994371541507E-2</v>
      </c>
      <c r="BC52">
        <v>34.557057398055299</v>
      </c>
      <c r="BD52">
        <v>0.25311267646667501</v>
      </c>
      <c r="BE52">
        <v>0.248978640359417</v>
      </c>
      <c r="BF52">
        <v>4.1340361072580998E-3</v>
      </c>
      <c r="BG52">
        <v>3.5629394389087202E-2</v>
      </c>
      <c r="BH52">
        <v>3.5527569366040103E-2</v>
      </c>
      <c r="BI52">
        <v>1.01825023047173E-4</v>
      </c>
      <c r="BJ52">
        <v>0.30580085621646003</v>
      </c>
      <c r="BK52">
        <v>0.29963422756212899</v>
      </c>
      <c r="BL52">
        <v>6.1666286543311799E-3</v>
      </c>
      <c r="BM52">
        <v>1.9872845036705201E-2</v>
      </c>
      <c r="BN52">
        <v>0.16012023083033999</v>
      </c>
      <c r="BO52">
        <v>1.2767210520071499</v>
      </c>
      <c r="BP52">
        <v>8.5972434359119099E-3</v>
      </c>
      <c r="BQ52">
        <v>1.64859797959953</v>
      </c>
      <c r="BR52">
        <v>1.48563363237373</v>
      </c>
      <c r="BS52">
        <v>0.162964347225797</v>
      </c>
      <c r="BT52">
        <v>0.88338698776734603</v>
      </c>
      <c r="BU52">
        <v>0.79433920234040101</v>
      </c>
      <c r="BV52">
        <v>8.9047785426945095E-2</v>
      </c>
      <c r="BW52">
        <v>0.85458411039648896</v>
      </c>
      <c r="BX52">
        <v>0.80650909170464302</v>
      </c>
      <c r="BY52">
        <v>4.80750186918458E-2</v>
      </c>
      <c r="BZ52">
        <v>6.4725053144519595E-2</v>
      </c>
      <c r="CA52">
        <v>0.36757364764759298</v>
      </c>
      <c r="CB52">
        <v>2.1602667368394601</v>
      </c>
      <c r="CC52">
        <v>1.1909022972332E-2</v>
      </c>
      <c r="CD52">
        <v>1.4902730963520201</v>
      </c>
      <c r="CE52">
        <v>0.232203396873428</v>
      </c>
      <c r="CF52">
        <v>0.87659227196538103</v>
      </c>
      <c r="CG52">
        <v>0.198728450367052</v>
      </c>
      <c r="CH52">
        <v>0.16012023083033999</v>
      </c>
      <c r="CI52">
        <v>0.76603263120428999</v>
      </c>
      <c r="CJ52">
        <v>4.26679411867118E-2</v>
      </c>
      <c r="CK52">
        <v>14.7666180178947</v>
      </c>
      <c r="CL52">
        <v>10.4840686735369</v>
      </c>
      <c r="CM52">
        <v>6.24772342119791</v>
      </c>
      <c r="CN52">
        <v>2.5514830707932599</v>
      </c>
      <c r="CO52">
        <v>0.64725053144519595</v>
      </c>
      <c r="CP52">
        <v>0.36757364764759298</v>
      </c>
      <c r="CQ52">
        <v>1.2961600421036801</v>
      </c>
      <c r="CR52">
        <v>6.3801994371541507E-2</v>
      </c>
      <c r="CS52">
        <v>32.658061386923599</v>
      </c>
      <c r="CT52">
        <v>1.0404312610626201</v>
      </c>
      <c r="CU52">
        <v>0.75657922029495195</v>
      </c>
      <c r="CV52">
        <v>0.96013063192367598</v>
      </c>
      <c r="CW52">
        <v>0.74267703294753995</v>
      </c>
      <c r="CX52">
        <v>1.0568087100982699</v>
      </c>
      <c r="CY52">
        <v>0.91820842027664196</v>
      </c>
      <c r="CZ52">
        <v>1.0024510622024501</v>
      </c>
      <c r="DA52">
        <v>0.90974164009094205</v>
      </c>
      <c r="DB52">
        <v>0.94485026597976696</v>
      </c>
      <c r="DC52">
        <v>0.74940955638885498</v>
      </c>
      <c r="DD52">
        <v>1.0220426321029701</v>
      </c>
      <c r="DE52">
        <v>0.92682486772537198</v>
      </c>
    </row>
    <row r="53" spans="1:109" x14ac:dyDescent="0.25">
      <c r="A53" t="s">
        <v>156</v>
      </c>
      <c r="C53">
        <v>2011</v>
      </c>
      <c r="D53">
        <v>105096</v>
      </c>
      <c r="E53">
        <v>35.86694</v>
      </c>
      <c r="F53">
        <v>-93.187929999999994</v>
      </c>
      <c r="G53">
        <v>35.825800000000001</v>
      </c>
      <c r="H53">
        <v>-93.203000000000003</v>
      </c>
      <c r="I53">
        <v>9.9499999999999993</v>
      </c>
      <c r="J53">
        <v>8.93</v>
      </c>
      <c r="K53">
        <v>20.52</v>
      </c>
      <c r="L53">
        <v>17.82</v>
      </c>
      <c r="M53">
        <v>0.881073989318652</v>
      </c>
      <c r="N53">
        <v>0.83407584930830003</v>
      </c>
      <c r="O53">
        <v>4.6998172619047603E-2</v>
      </c>
      <c r="P53">
        <v>0.34945502710333098</v>
      </c>
      <c r="Q53">
        <v>0.33870055434782598</v>
      </c>
      <c r="R53">
        <v>1.0754472755505401E-2</v>
      </c>
      <c r="S53">
        <v>1.0125612027103299</v>
      </c>
      <c r="T53">
        <v>0.95102367221908501</v>
      </c>
      <c r="U53">
        <v>6.1537496353284399E-2</v>
      </c>
      <c r="V53">
        <v>0.11108585309617899</v>
      </c>
      <c r="W53">
        <v>0.27017129178430299</v>
      </c>
      <c r="X53">
        <v>3.8658033793995901</v>
      </c>
      <c r="Y53">
        <v>3.2975422783738002E-2</v>
      </c>
      <c r="Z53">
        <v>4.24662738392857</v>
      </c>
      <c r="AA53">
        <v>3.20324301099896</v>
      </c>
      <c r="AB53">
        <v>1.0433842883669799</v>
      </c>
      <c r="AC53">
        <v>1.7622835976319899</v>
      </c>
      <c r="AD53">
        <v>1.7622835976319899</v>
      </c>
      <c r="AE53">
        <v>0.31529886814182201</v>
      </c>
      <c r="AF53">
        <v>2.40615525232919</v>
      </c>
      <c r="AG53">
        <v>2.0606596600025902</v>
      </c>
      <c r="AH53">
        <v>0.34549563502846797</v>
      </c>
      <c r="AI53">
        <v>0.273873518374741</v>
      </c>
      <c r="AJ53">
        <v>0.45988071486801202</v>
      </c>
      <c r="AK53">
        <v>5.3342381017080696</v>
      </c>
      <c r="AL53">
        <v>6.4102850543478307E-2</v>
      </c>
      <c r="AM53">
        <v>11</v>
      </c>
      <c r="AN53">
        <v>6.9516441461274203</v>
      </c>
      <c r="AO53">
        <v>2.97813008992095</v>
      </c>
      <c r="AP53">
        <v>3.0382452883728601</v>
      </c>
      <c r="AQ53">
        <v>1.11085853096179</v>
      </c>
      <c r="AR53">
        <v>0.27017129178430299</v>
      </c>
      <c r="AS53">
        <v>2.3194820341614899</v>
      </c>
      <c r="AT53">
        <v>0.20333665031526399</v>
      </c>
      <c r="AU53">
        <v>27.871868032679298</v>
      </c>
      <c r="AV53">
        <v>37.767336652368002</v>
      </c>
      <c r="AW53">
        <v>16.4037026700958</v>
      </c>
      <c r="AX53">
        <v>7.8773702919901698</v>
      </c>
      <c r="AY53">
        <v>2.7387351837474099</v>
      </c>
      <c r="AZ53">
        <v>0.45988071486801202</v>
      </c>
      <c r="BA53">
        <v>3.2005428610248399</v>
      </c>
      <c r="BB53">
        <v>0.39797615262681202</v>
      </c>
      <c r="BC53">
        <v>79.845544194293495</v>
      </c>
      <c r="BD53">
        <v>0.66314707995183997</v>
      </c>
      <c r="BE53">
        <v>0.63652292204350203</v>
      </c>
      <c r="BF53">
        <v>2.66241579083379E-2</v>
      </c>
      <c r="BG53">
        <v>0.22956264803599599</v>
      </c>
      <c r="BH53">
        <v>0.22492167919113801</v>
      </c>
      <c r="BI53">
        <v>4.6409688448582802E-3</v>
      </c>
      <c r="BJ53">
        <v>0.98133908656731395</v>
      </c>
      <c r="BK53">
        <v>0.92353802234107596</v>
      </c>
      <c r="BL53">
        <v>5.7801064226238798E-2</v>
      </c>
      <c r="BM53">
        <v>8.8215545532780701E-2</v>
      </c>
      <c r="BN53">
        <v>0.28360174169095098</v>
      </c>
      <c r="BO53">
        <v>4.3761344697934703</v>
      </c>
      <c r="BP53">
        <v>3.2975422783738002E-2</v>
      </c>
      <c r="BQ53">
        <v>2.82579026967576</v>
      </c>
      <c r="BR53">
        <v>2.3637967999934801</v>
      </c>
      <c r="BS53">
        <v>0.46199346968228</v>
      </c>
      <c r="BT53">
        <v>1.29133137057338</v>
      </c>
      <c r="BU53">
        <v>1.1220355734985801</v>
      </c>
      <c r="BV53">
        <v>0.169295797074795</v>
      </c>
      <c r="BW53">
        <v>2.2700361969941198</v>
      </c>
      <c r="BX53">
        <v>1.9625250885357699</v>
      </c>
      <c r="BY53">
        <v>0.30751110845835</v>
      </c>
      <c r="BZ53">
        <v>0.211471268512928</v>
      </c>
      <c r="CA53">
        <v>0.46916959911258499</v>
      </c>
      <c r="CB53">
        <v>6.0281125327236103</v>
      </c>
      <c r="CC53">
        <v>6.4102850543478307E-2</v>
      </c>
      <c r="CD53">
        <v>5.1914592076646704</v>
      </c>
      <c r="CE53">
        <v>1.94486001187962</v>
      </c>
      <c r="CF53">
        <v>2.9384929543350702</v>
      </c>
      <c r="CG53">
        <v>0.88215545532780704</v>
      </c>
      <c r="CH53">
        <v>0.28360174169095098</v>
      </c>
      <c r="CI53">
        <v>2.6256806818760801</v>
      </c>
      <c r="CJ53">
        <v>0.20333665031526399</v>
      </c>
      <c r="CK53">
        <v>25.069586675918501</v>
      </c>
      <c r="CL53">
        <v>24.0336059311228</v>
      </c>
      <c r="CM53">
        <v>11.7248373416846</v>
      </c>
      <c r="CN53">
        <v>7.3708880094960998</v>
      </c>
      <c r="CO53">
        <v>2.1147126851292799</v>
      </c>
      <c r="CP53">
        <v>0.46916959911258499</v>
      </c>
      <c r="CQ53">
        <v>3.6168675196341602</v>
      </c>
      <c r="CR53">
        <v>0.39797615262681202</v>
      </c>
      <c r="CS53">
        <v>60.7280572501381</v>
      </c>
      <c r="CT53">
        <v>1.04971086978912</v>
      </c>
      <c r="CU53">
        <v>0.65691614151000999</v>
      </c>
      <c r="CV53">
        <v>0.96916520595550504</v>
      </c>
      <c r="CW53">
        <v>0.79412043094634999</v>
      </c>
      <c r="CX53">
        <v>1.1320116519928001</v>
      </c>
      <c r="CY53">
        <v>0.75265765190124501</v>
      </c>
      <c r="CZ53">
        <v>1.0201984643936199</v>
      </c>
      <c r="DA53">
        <v>0.73276025056839</v>
      </c>
      <c r="DB53">
        <v>0.943428814411163</v>
      </c>
      <c r="DC53">
        <v>0.77214938402175903</v>
      </c>
      <c r="DD53">
        <v>1.1300793886184699</v>
      </c>
      <c r="DE53">
        <v>0.66541987657546997</v>
      </c>
    </row>
    <row r="54" spans="1:109" x14ac:dyDescent="0.25">
      <c r="A54" t="s">
        <v>159</v>
      </c>
      <c r="C54">
        <v>2011</v>
      </c>
      <c r="D54">
        <v>6129</v>
      </c>
      <c r="E54">
        <v>39.095390000000002</v>
      </c>
      <c r="F54">
        <v>-106.87827</v>
      </c>
      <c r="G54">
        <v>39.153599999999997</v>
      </c>
      <c r="H54">
        <v>-106.82089999999999</v>
      </c>
      <c r="I54">
        <v>-0.09</v>
      </c>
      <c r="J54">
        <v>-0.23</v>
      </c>
      <c r="K54">
        <v>5.71</v>
      </c>
      <c r="L54">
        <v>5.27</v>
      </c>
      <c r="M54">
        <v>0.16755744492753599</v>
      </c>
      <c r="N54">
        <v>0.165899625362319</v>
      </c>
      <c r="O54">
        <v>1.65773369565217E-3</v>
      </c>
      <c r="P54">
        <v>3.7255527173912999E-2</v>
      </c>
      <c r="Q54">
        <v>3.71422648550725E-2</v>
      </c>
      <c r="R54">
        <v>1.1326231884058E-4</v>
      </c>
      <c r="S54">
        <v>7.6072434782608694E-2</v>
      </c>
      <c r="T54">
        <v>7.5375401449275403E-2</v>
      </c>
      <c r="U54">
        <v>6.9704202898550696E-4</v>
      </c>
      <c r="V54">
        <v>2.3369021739130399E-2</v>
      </c>
      <c r="W54">
        <v>0.115327340942029</v>
      </c>
      <c r="X54">
        <v>0.454122278985507</v>
      </c>
      <c r="Y54">
        <v>2.9005630434782602E-3</v>
      </c>
      <c r="Z54">
        <v>0.90204173484058003</v>
      </c>
      <c r="AA54">
        <v>0.85707970527536204</v>
      </c>
      <c r="AB54">
        <v>4.4962003507246398E-2</v>
      </c>
      <c r="AC54">
        <v>0.19901147639130401</v>
      </c>
      <c r="AD54">
        <v>0.19901147639130401</v>
      </c>
      <c r="AE54">
        <v>3.07036908695652E-3</v>
      </c>
      <c r="AF54">
        <v>0.55141312956521704</v>
      </c>
      <c r="AG54">
        <v>0.53085883333333395</v>
      </c>
      <c r="AH54">
        <v>2.05543045652174E-2</v>
      </c>
      <c r="AI54">
        <v>7.3933897101449306E-2</v>
      </c>
      <c r="AJ54">
        <v>0.83430628069565205</v>
      </c>
      <c r="AK54">
        <v>1.7408485231884101</v>
      </c>
      <c r="AL54">
        <v>1.2781960173913001E-2</v>
      </c>
      <c r="AM54">
        <v>8</v>
      </c>
      <c r="AN54">
        <v>0.87260922173913003</v>
      </c>
      <c r="AO54">
        <v>0.209809103623188</v>
      </c>
      <c r="AP54">
        <v>0.215303072101449</v>
      </c>
      <c r="AQ54">
        <v>0.23369021739130399</v>
      </c>
      <c r="AR54">
        <v>0.115327340942029</v>
      </c>
      <c r="AS54">
        <v>0.27247336739130401</v>
      </c>
      <c r="AT54">
        <v>1.32583811594203E-2</v>
      </c>
      <c r="AU54">
        <v>9.9324706945652199</v>
      </c>
      <c r="AV54">
        <v>4.6416248771739097</v>
      </c>
      <c r="AW54">
        <v>1.09432304453623</v>
      </c>
      <c r="AX54">
        <v>1.6117858696231899</v>
      </c>
      <c r="AY54">
        <v>0.73933897101449297</v>
      </c>
      <c r="AZ54">
        <v>0.83430628069565205</v>
      </c>
      <c r="BA54">
        <v>1.04450911391304</v>
      </c>
      <c r="BB54">
        <v>5.5190682681159398E-2</v>
      </c>
      <c r="BC54">
        <v>18.021078842028999</v>
      </c>
      <c r="BD54">
        <v>0.16008639863669899</v>
      </c>
      <c r="BE54">
        <v>0.158573181420259</v>
      </c>
      <c r="BF54">
        <v>1.51321721643936E-3</v>
      </c>
      <c r="BG54">
        <v>3.1682343494865602E-2</v>
      </c>
      <c r="BH54">
        <v>3.1600428591984003E-2</v>
      </c>
      <c r="BI54" s="5">
        <v>8.1914902881601097E-5</v>
      </c>
      <c r="BJ54">
        <v>6.9847634140335998E-2</v>
      </c>
      <c r="BK54">
        <v>6.9259994359764002E-2</v>
      </c>
      <c r="BL54">
        <v>5.8763978057203403E-4</v>
      </c>
      <c r="BM54">
        <v>1.64869898547945E-2</v>
      </c>
      <c r="BN54">
        <v>0.113358745006546</v>
      </c>
      <c r="BO54">
        <v>0.47943429638081497</v>
      </c>
      <c r="BP54">
        <v>2.9005630434782602E-3</v>
      </c>
      <c r="BQ54">
        <v>0.81179968867263796</v>
      </c>
      <c r="BR54">
        <v>0.77538382891887603</v>
      </c>
      <c r="BS54">
        <v>3.6415859753761701E-2</v>
      </c>
      <c r="BT54">
        <v>0.170526393522176</v>
      </c>
      <c r="BU54">
        <v>0.16827206241904499</v>
      </c>
      <c r="BV54">
        <v>2.25433110313079E-3</v>
      </c>
      <c r="BW54">
        <v>0.53201213007416304</v>
      </c>
      <c r="BX54">
        <v>0.51287878001961196</v>
      </c>
      <c r="BY54">
        <v>1.9133350054551398E-2</v>
      </c>
      <c r="BZ54">
        <v>5.8219508423247399E-2</v>
      </c>
      <c r="CA54">
        <v>0.85302569051041699</v>
      </c>
      <c r="CB54">
        <v>1.8255080606632399</v>
      </c>
      <c r="CC54">
        <v>1.2781960173913001E-2</v>
      </c>
      <c r="CD54">
        <v>0.83341343675472601</v>
      </c>
      <c r="CE54">
        <v>0.178362973686437</v>
      </c>
      <c r="CF54">
        <v>0.197512586868828</v>
      </c>
      <c r="CG54">
        <v>0.16486989854794501</v>
      </c>
      <c r="CH54">
        <v>0.113358745006546</v>
      </c>
      <c r="CI54">
        <v>0.28766057782848897</v>
      </c>
      <c r="CJ54">
        <v>1.32583811594203E-2</v>
      </c>
      <c r="CK54">
        <v>9.7884366218386205</v>
      </c>
      <c r="CL54">
        <v>4.1615367953339897</v>
      </c>
      <c r="CM54">
        <v>0.93617051471721902</v>
      </c>
      <c r="CN54">
        <v>1.55277401938768</v>
      </c>
      <c r="CO54">
        <v>0.58219508423247401</v>
      </c>
      <c r="CP54">
        <v>0.85302569051041699</v>
      </c>
      <c r="CQ54">
        <v>1.0953048363979401</v>
      </c>
      <c r="CR54">
        <v>5.5190682681159398E-2</v>
      </c>
      <c r="CS54">
        <v>17.236197608333502</v>
      </c>
      <c r="CT54">
        <v>0.98293036222457897</v>
      </c>
      <c r="CU54">
        <v>0.85040652751922596</v>
      </c>
      <c r="CV54">
        <v>0.91817271709442105</v>
      </c>
      <c r="CW54">
        <v>0.70550620555877697</v>
      </c>
      <c r="CX54">
        <v>1.0557383298873899</v>
      </c>
      <c r="CY54">
        <v>0.95541203022003196</v>
      </c>
      <c r="CZ54">
        <v>1.0224370956420901</v>
      </c>
      <c r="DA54">
        <v>0.856867134571075</v>
      </c>
      <c r="DB54">
        <v>0.96481585502624501</v>
      </c>
      <c r="DC54">
        <v>0.78745353221893299</v>
      </c>
      <c r="DD54">
        <v>1.0486311912536599</v>
      </c>
      <c r="DE54">
        <v>0.89995801448821999</v>
      </c>
    </row>
    <row r="55" spans="1:109" x14ac:dyDescent="0.25">
      <c r="A55" t="s">
        <v>161</v>
      </c>
      <c r="C55">
        <v>2011</v>
      </c>
      <c r="D55">
        <v>11076</v>
      </c>
      <c r="E55">
        <v>33.436190000000003</v>
      </c>
      <c r="F55">
        <v>-105.4906</v>
      </c>
      <c r="G55">
        <v>33.468699999999998</v>
      </c>
      <c r="H55">
        <v>-105.53489999999999</v>
      </c>
      <c r="I55">
        <v>3.34</v>
      </c>
      <c r="J55">
        <v>3.33</v>
      </c>
      <c r="K55">
        <v>10.58</v>
      </c>
      <c r="L55">
        <v>10.14</v>
      </c>
      <c r="M55">
        <v>0.36095631909090897</v>
      </c>
      <c r="N55">
        <v>0.35343977073593102</v>
      </c>
      <c r="O55">
        <v>7.5165510389610399E-3</v>
      </c>
      <c r="P55">
        <v>8.5176790129870103E-2</v>
      </c>
      <c r="Q55">
        <v>8.4545387489177504E-2</v>
      </c>
      <c r="R55">
        <v>6.3140264069264096E-4</v>
      </c>
      <c r="S55">
        <v>0.37672614545454502</v>
      </c>
      <c r="T55">
        <v>0.36697988748917798</v>
      </c>
      <c r="U55">
        <v>9.7462579653679708E-3</v>
      </c>
      <c r="V55">
        <v>3.3021874458874501E-2</v>
      </c>
      <c r="W55">
        <v>0.31324979489177501</v>
      </c>
      <c r="X55">
        <v>1.7494626883116899</v>
      </c>
      <c r="Y55">
        <v>1.0724440129870101E-2</v>
      </c>
      <c r="Z55">
        <v>2.0409358061038998</v>
      </c>
      <c r="AA55">
        <v>1.8110622979653701</v>
      </c>
      <c r="AB55">
        <v>0.229873554805195</v>
      </c>
      <c r="AC55">
        <v>0.24904463571428601</v>
      </c>
      <c r="AD55">
        <v>0.24904463571428601</v>
      </c>
      <c r="AE55">
        <v>6.8941466233766197E-3</v>
      </c>
      <c r="AF55">
        <v>1.4427253012987</v>
      </c>
      <c r="AG55">
        <v>1.3254558095671001</v>
      </c>
      <c r="AH55">
        <v>0.117269501255411</v>
      </c>
      <c r="AI55">
        <v>0.10888925974025999</v>
      </c>
      <c r="AJ55">
        <v>0.893413883030303</v>
      </c>
      <c r="AK55">
        <v>4.3515568138528096</v>
      </c>
      <c r="AL55">
        <v>2.76716361038961E-2</v>
      </c>
      <c r="AM55">
        <v>9</v>
      </c>
      <c r="AN55">
        <v>1.7640635162337699</v>
      </c>
      <c r="AO55">
        <v>0.45885153748917701</v>
      </c>
      <c r="AP55">
        <v>1.08699571822511</v>
      </c>
      <c r="AQ55">
        <v>0.33021874458874501</v>
      </c>
      <c r="AR55">
        <v>0.31324979489177501</v>
      </c>
      <c r="AS55">
        <v>1.04967761298701</v>
      </c>
      <c r="AT55">
        <v>4.2430829913419899E-2</v>
      </c>
      <c r="AU55">
        <v>14.0454878397836</v>
      </c>
      <c r="AV55">
        <v>9.9314541745021696</v>
      </c>
      <c r="AW55">
        <v>1.2479089646753201</v>
      </c>
      <c r="AX55">
        <v>4.4266201267965402</v>
      </c>
      <c r="AY55">
        <v>1.0888925974026</v>
      </c>
      <c r="AZ55">
        <v>0.893413883030303</v>
      </c>
      <c r="BA55">
        <v>2.6109340883116898</v>
      </c>
      <c r="BB55">
        <v>0.10471548034632</v>
      </c>
      <c r="BC55">
        <v>29.303939341385298</v>
      </c>
      <c r="BD55">
        <v>0.33321755853478902</v>
      </c>
      <c r="BE55">
        <v>0.32681188848038401</v>
      </c>
      <c r="BF55">
        <v>6.40567005440415E-3</v>
      </c>
      <c r="BG55">
        <v>6.5387019643702998E-2</v>
      </c>
      <c r="BH55">
        <v>6.5014936545874494E-2</v>
      </c>
      <c r="BI55">
        <v>3.7208309782852999E-4</v>
      </c>
      <c r="BJ55">
        <v>0.35743256764472398</v>
      </c>
      <c r="BK55">
        <v>0.34865905515363899</v>
      </c>
      <c r="BL55">
        <v>8.7735124910846701E-3</v>
      </c>
      <c r="BM55">
        <v>2.27193161139705E-2</v>
      </c>
      <c r="BN55">
        <v>0.38117828757403399</v>
      </c>
      <c r="BO55">
        <v>2.27977861792241</v>
      </c>
      <c r="BP55">
        <v>1.0724440129870101E-2</v>
      </c>
      <c r="BQ55">
        <v>1.6348253436234299</v>
      </c>
      <c r="BR55">
        <v>1.48733179039337</v>
      </c>
      <c r="BS55">
        <v>0.147493553230061</v>
      </c>
      <c r="BT55">
        <v>0.29208600711641403</v>
      </c>
      <c r="BU55">
        <v>0.28260295512786499</v>
      </c>
      <c r="BV55">
        <v>9.4830519885493094E-3</v>
      </c>
      <c r="BW55">
        <v>1.4368556682862399</v>
      </c>
      <c r="BX55">
        <v>1.32053845713595</v>
      </c>
      <c r="BY55">
        <v>0.116317211150294</v>
      </c>
      <c r="BZ55">
        <v>8.4543045868850406E-2</v>
      </c>
      <c r="CA55">
        <v>1.07144884306359</v>
      </c>
      <c r="CB55">
        <v>5.5589106265153303</v>
      </c>
      <c r="CC55">
        <v>2.76716361038961E-2</v>
      </c>
      <c r="CD55">
        <v>1.6265126709428499</v>
      </c>
      <c r="CE55">
        <v>0.351802671572162</v>
      </c>
      <c r="CF55">
        <v>1.02976378062581</v>
      </c>
      <c r="CG55">
        <v>0.227193161139705</v>
      </c>
      <c r="CH55">
        <v>0.38117828757403399</v>
      </c>
      <c r="CI55">
        <v>1.36786717075345</v>
      </c>
      <c r="CJ55">
        <v>4.2430829913419899E-2</v>
      </c>
      <c r="CK55">
        <v>14.0267486052153</v>
      </c>
      <c r="CL55">
        <v>7.8215687672562204</v>
      </c>
      <c r="CM55">
        <v>1.46890149398032</v>
      </c>
      <c r="CN55">
        <v>4.4070426679974499</v>
      </c>
      <c r="CO55">
        <v>0.84543045868850397</v>
      </c>
      <c r="CP55">
        <v>1.07144884306359</v>
      </c>
      <c r="CQ55">
        <v>3.3353463759092001</v>
      </c>
      <c r="CR55">
        <v>0.10471548034632</v>
      </c>
      <c r="CS55">
        <v>28.054454052299398</v>
      </c>
      <c r="CT55">
        <v>1.2168508768081701</v>
      </c>
      <c r="CU55">
        <v>0.76766240596771196</v>
      </c>
      <c r="CV55">
        <v>0.94878619909286499</v>
      </c>
      <c r="CW55">
        <v>0.68800806999206499</v>
      </c>
      <c r="CX55">
        <v>1.3031307458877599</v>
      </c>
      <c r="CY55">
        <v>0.92315202951431297</v>
      </c>
      <c r="CZ55">
        <v>1.19927489757538</v>
      </c>
      <c r="DA55">
        <v>1.1728259325027499</v>
      </c>
      <c r="DB55">
        <v>0.99593156576156605</v>
      </c>
      <c r="DC55">
        <v>0.77641308307647705</v>
      </c>
      <c r="DD55">
        <v>1.2774533033371001</v>
      </c>
      <c r="DE55">
        <v>0.80101752281188998</v>
      </c>
    </row>
    <row r="56" spans="1:109" x14ac:dyDescent="0.25">
      <c r="A56" t="s">
        <v>164</v>
      </c>
      <c r="C56">
        <v>2011</v>
      </c>
      <c r="D56">
        <v>14105</v>
      </c>
      <c r="E56">
        <v>36.592010000000002</v>
      </c>
      <c r="F56">
        <v>-105.4526</v>
      </c>
      <c r="G56">
        <v>36.5854</v>
      </c>
      <c r="H56">
        <v>-105.452</v>
      </c>
      <c r="I56">
        <v>0.56999999999999995</v>
      </c>
      <c r="J56">
        <v>0.56999999999999995</v>
      </c>
      <c r="K56">
        <v>6.96</v>
      </c>
      <c r="L56">
        <v>6.57</v>
      </c>
      <c r="M56">
        <v>0.206418647335153</v>
      </c>
      <c r="N56">
        <v>0.20377627052355901</v>
      </c>
      <c r="O56">
        <v>2.6423916886253798E-3</v>
      </c>
      <c r="P56">
        <v>4.2280633187464702E-2</v>
      </c>
      <c r="Q56">
        <v>4.21157495765105E-2</v>
      </c>
      <c r="R56">
        <v>1.6488361095426301E-4</v>
      </c>
      <c r="S56">
        <v>0.16677480237154199</v>
      </c>
      <c r="T56">
        <v>0.164095319013112</v>
      </c>
      <c r="U56">
        <v>2.6794833584290099E-3</v>
      </c>
      <c r="V56">
        <v>2.2503784741828198E-2</v>
      </c>
      <c r="W56">
        <v>0.12518316247882599</v>
      </c>
      <c r="X56">
        <v>0.74323793290043305</v>
      </c>
      <c r="Y56">
        <v>1.2056970638057601E-3</v>
      </c>
      <c r="Z56">
        <v>1.1328801020646999</v>
      </c>
      <c r="AA56">
        <v>1.0583593132150999</v>
      </c>
      <c r="AB56">
        <v>7.4520809600582494E-2</v>
      </c>
      <c r="AC56">
        <v>0.21971615381214901</v>
      </c>
      <c r="AD56">
        <v>0.21971615381214901</v>
      </c>
      <c r="AE56">
        <v>3.5063935666736E-3</v>
      </c>
      <c r="AF56">
        <v>0.73756229613064295</v>
      </c>
      <c r="AG56">
        <v>0.70261336491054704</v>
      </c>
      <c r="AH56">
        <v>3.4948920350530502E-2</v>
      </c>
      <c r="AI56">
        <v>0.11493645464947</v>
      </c>
      <c r="AJ56">
        <v>0.72615411384439399</v>
      </c>
      <c r="AK56">
        <v>2.43142776315789</v>
      </c>
      <c r="AL56">
        <v>1.0754734137715801E-2</v>
      </c>
      <c r="AM56">
        <v>8</v>
      </c>
      <c r="AN56">
        <v>1.1166936470920401</v>
      </c>
      <c r="AO56">
        <v>0.24206050145868599</v>
      </c>
      <c r="AP56">
        <v>0.47581152404479599</v>
      </c>
      <c r="AQ56">
        <v>0.22503784741828201</v>
      </c>
      <c r="AR56">
        <v>0.12518316247882599</v>
      </c>
      <c r="AS56">
        <v>0.44594275974025999</v>
      </c>
      <c r="AT56">
        <v>5.5353305963360298E-3</v>
      </c>
      <c r="AU56">
        <v>10.636264749231399</v>
      </c>
      <c r="AV56">
        <v>5.7560180990482603</v>
      </c>
      <c r="AW56">
        <v>1.17236216023507</v>
      </c>
      <c r="AX56">
        <v>2.1805057760037401</v>
      </c>
      <c r="AY56">
        <v>1.1493645464947</v>
      </c>
      <c r="AZ56">
        <v>0.72615411384439399</v>
      </c>
      <c r="BA56">
        <v>1.4588566578947399</v>
      </c>
      <c r="BB56">
        <v>4.4384258529228199E-2</v>
      </c>
      <c r="BC56">
        <v>20.487645597904098</v>
      </c>
      <c r="BD56">
        <v>0.19203099638747201</v>
      </c>
      <c r="BE56">
        <v>0.18974410286568699</v>
      </c>
      <c r="BF56">
        <v>2.28689352178521E-3</v>
      </c>
      <c r="BG56">
        <v>4.60401564093346E-2</v>
      </c>
      <c r="BH56">
        <v>4.5844689488294801E-2</v>
      </c>
      <c r="BI56">
        <v>1.9546692103977501E-4</v>
      </c>
      <c r="BJ56">
        <v>0.15766243673908101</v>
      </c>
      <c r="BK56">
        <v>0.15526780829089601</v>
      </c>
      <c r="BL56">
        <v>2.3946284481850899E-3</v>
      </c>
      <c r="BM56">
        <v>1.52627228682614E-2</v>
      </c>
      <c r="BN56">
        <v>0.15252714979511101</v>
      </c>
      <c r="BO56">
        <v>0.95383200215984398</v>
      </c>
      <c r="BP56">
        <v>1.2056970638057601E-3</v>
      </c>
      <c r="BQ56">
        <v>0.97322398796554799</v>
      </c>
      <c r="BR56">
        <v>0.91822747143677796</v>
      </c>
      <c r="BS56">
        <v>5.4996516528770203E-2</v>
      </c>
      <c r="BT56">
        <v>0.20776886688639001</v>
      </c>
      <c r="BU56">
        <v>0.20463344563656199</v>
      </c>
      <c r="BV56">
        <v>3.1354212498274701E-3</v>
      </c>
      <c r="BW56">
        <v>0.73328170268926096</v>
      </c>
      <c r="BX56">
        <v>0.69873729969648801</v>
      </c>
      <c r="BY56">
        <v>3.4544402992773601E-2</v>
      </c>
      <c r="BZ56">
        <v>8.4761108330662804E-2</v>
      </c>
      <c r="CA56">
        <v>0.84577725558226602</v>
      </c>
      <c r="CB56">
        <v>2.9726664409138999</v>
      </c>
      <c r="CC56">
        <v>1.0754734137715801E-2</v>
      </c>
      <c r="CD56">
        <v>1.0381777845412801</v>
      </c>
      <c r="CE56">
        <v>0.26364730284612897</v>
      </c>
      <c r="CF56">
        <v>0.44935709674843899</v>
      </c>
      <c r="CG56">
        <v>0.152627228682614</v>
      </c>
      <c r="CH56">
        <v>0.15252714979511101</v>
      </c>
      <c r="CI56">
        <v>0.57229920129590595</v>
      </c>
      <c r="CJ56">
        <v>5.5353305963360298E-3</v>
      </c>
      <c r="CK56">
        <v>10.6341710812152</v>
      </c>
      <c r="CL56">
        <v>4.9109502210394904</v>
      </c>
      <c r="CM56">
        <v>1.10791490135916</v>
      </c>
      <c r="CN56">
        <v>2.1671852974060801</v>
      </c>
      <c r="CO56">
        <v>0.84761108330662804</v>
      </c>
      <c r="CP56">
        <v>0.84577725558226602</v>
      </c>
      <c r="CQ56">
        <v>1.78359986454834</v>
      </c>
      <c r="CR56">
        <v>4.4384258529228199E-2</v>
      </c>
      <c r="CS56">
        <v>19.707422892162999</v>
      </c>
      <c r="CT56">
        <v>1.2184318304061901</v>
      </c>
      <c r="CU56">
        <v>1.0889183282852199</v>
      </c>
      <c r="CV56">
        <v>0.94536125659942605</v>
      </c>
      <c r="CW56">
        <v>0.67822915315628096</v>
      </c>
      <c r="CX56">
        <v>1.28334677219391</v>
      </c>
      <c r="CY56">
        <v>0.93029868602752697</v>
      </c>
      <c r="CZ56">
        <v>1.1647351980209399</v>
      </c>
      <c r="DA56">
        <v>0.94562399387359597</v>
      </c>
      <c r="DB56">
        <v>0.99419629573821999</v>
      </c>
      <c r="DC56">
        <v>0.73746061325073198</v>
      </c>
      <c r="DD56">
        <v>1.22260117530823</v>
      </c>
      <c r="DE56">
        <v>0.85907059907913197</v>
      </c>
    </row>
    <row r="57" spans="1:109" x14ac:dyDescent="0.25">
      <c r="A57" t="s">
        <v>166</v>
      </c>
      <c r="C57">
        <v>2011</v>
      </c>
      <c r="D57">
        <v>33168</v>
      </c>
      <c r="E57">
        <v>43.570729999999998</v>
      </c>
      <c r="F57">
        <v>-103.50125</v>
      </c>
      <c r="G57">
        <v>43.557600000000001</v>
      </c>
      <c r="H57">
        <v>-103.4838</v>
      </c>
      <c r="I57">
        <v>3.99</v>
      </c>
      <c r="J57">
        <v>3.78</v>
      </c>
      <c r="K57">
        <v>12.31</v>
      </c>
      <c r="L57">
        <v>11.2</v>
      </c>
      <c r="M57">
        <v>0.33961962261904799</v>
      </c>
      <c r="N57">
        <v>0.33303422402597399</v>
      </c>
      <c r="O57">
        <v>6.58537472943723E-3</v>
      </c>
      <c r="P57">
        <v>8.0905184090909105E-2</v>
      </c>
      <c r="Q57">
        <v>8.0385338636363601E-2</v>
      </c>
      <c r="R57">
        <v>5.1984545454545402E-4</v>
      </c>
      <c r="S57">
        <v>0.34068228896103903</v>
      </c>
      <c r="T57">
        <v>0.333212902922078</v>
      </c>
      <c r="U57">
        <v>7.4693860389610399E-3</v>
      </c>
      <c r="V57">
        <v>3.9355156926406898E-2</v>
      </c>
      <c r="W57">
        <v>0.17511791856060599</v>
      </c>
      <c r="X57">
        <v>1.2314378246753199</v>
      </c>
      <c r="Y57">
        <v>5.72424301948052E-3</v>
      </c>
      <c r="Z57">
        <v>1.81896519202899</v>
      </c>
      <c r="AA57">
        <v>1.6229298498964799</v>
      </c>
      <c r="AB57">
        <v>0.196035363871636</v>
      </c>
      <c r="AC57">
        <v>1.0184491909937901</v>
      </c>
      <c r="AD57">
        <v>1.0184491909937901</v>
      </c>
      <c r="AE57">
        <v>0.100435091097308</v>
      </c>
      <c r="AF57">
        <v>1.06900341614907</v>
      </c>
      <c r="AG57">
        <v>0.99259389958592104</v>
      </c>
      <c r="AH57">
        <v>7.6409516563146998E-2</v>
      </c>
      <c r="AI57">
        <v>0.10218390269151099</v>
      </c>
      <c r="AJ57">
        <v>0.47432169720496897</v>
      </c>
      <c r="AK57">
        <v>2.2171941097308498</v>
      </c>
      <c r="AL57">
        <v>1.5951992236024799E-2</v>
      </c>
      <c r="AM57">
        <v>10</v>
      </c>
      <c r="AN57">
        <v>2.1100484161796502</v>
      </c>
      <c r="AO57">
        <v>0.54185875275974005</v>
      </c>
      <c r="AP57">
        <v>0.97855952673160196</v>
      </c>
      <c r="AQ57">
        <v>0.39355156926406898</v>
      </c>
      <c r="AR57">
        <v>0.17511791856060599</v>
      </c>
      <c r="AS57">
        <v>0.73886269480519495</v>
      </c>
      <c r="AT57">
        <v>3.0470990367965401E-2</v>
      </c>
      <c r="AU57">
        <v>14.968469831709999</v>
      </c>
      <c r="AV57">
        <v>12.000524819358199</v>
      </c>
      <c r="AW57">
        <v>7.3830035000000001</v>
      </c>
      <c r="AX57">
        <v>3.2453611231884101</v>
      </c>
      <c r="AY57">
        <v>1.0218390269151101</v>
      </c>
      <c r="AZ57">
        <v>0.47432169720496897</v>
      </c>
      <c r="BA57">
        <v>1.33031646583851</v>
      </c>
      <c r="BB57">
        <v>8.5406905279503106E-2</v>
      </c>
      <c r="BC57">
        <v>35.540773519151102</v>
      </c>
      <c r="BD57">
        <v>0.30739348153222501</v>
      </c>
      <c r="BE57">
        <v>0.30199857318182599</v>
      </c>
      <c r="BF57">
        <v>5.3949083503992802E-3</v>
      </c>
      <c r="BG57">
        <v>6.11352101930785E-2</v>
      </c>
      <c r="BH57">
        <v>6.0838379279217203E-2</v>
      </c>
      <c r="BI57">
        <v>2.9683091386133398E-4</v>
      </c>
      <c r="BJ57">
        <v>0.33757399145485201</v>
      </c>
      <c r="BK57">
        <v>0.330240243656165</v>
      </c>
      <c r="BL57">
        <v>7.3337477986876601E-3</v>
      </c>
      <c r="BM57">
        <v>3.6710236841016701E-2</v>
      </c>
      <c r="BN57">
        <v>0.17354456010994601</v>
      </c>
      <c r="BO57">
        <v>1.31840512047497</v>
      </c>
      <c r="BP57">
        <v>5.72424301948052E-3</v>
      </c>
      <c r="BQ57">
        <v>1.54545194643086</v>
      </c>
      <c r="BR57">
        <v>1.4039388401917099</v>
      </c>
      <c r="BS57">
        <v>0.141513106239152</v>
      </c>
      <c r="BT57">
        <v>0.76025716054160197</v>
      </c>
      <c r="BU57">
        <v>0.70429068220889102</v>
      </c>
      <c r="BV57">
        <v>5.5966478332711102E-2</v>
      </c>
      <c r="BW57">
        <v>1.0512797371885001</v>
      </c>
      <c r="BX57">
        <v>0.97738286291292398</v>
      </c>
      <c r="BY57">
        <v>7.3896874275580698E-2</v>
      </c>
      <c r="BZ57">
        <v>9.1988910206627902E-2</v>
      </c>
      <c r="CA57">
        <v>0.47638989072630999</v>
      </c>
      <c r="CB57">
        <v>2.3765421966192699</v>
      </c>
      <c r="CC57">
        <v>1.5951992236024799E-2</v>
      </c>
      <c r="CD57">
        <v>1.907366932433</v>
      </c>
      <c r="CE57">
        <v>0.40902364135598701</v>
      </c>
      <c r="CF57">
        <v>0.96940854380925601</v>
      </c>
      <c r="CG57">
        <v>0.36710236841016702</v>
      </c>
      <c r="CH57">
        <v>0.17354456010994601</v>
      </c>
      <c r="CI57">
        <v>0.79104307228498305</v>
      </c>
      <c r="CJ57">
        <v>3.0470990367965401E-2</v>
      </c>
      <c r="CK57">
        <v>14.6479601024449</v>
      </c>
      <c r="CL57">
        <v>10.0885744613919</v>
      </c>
      <c r="CM57">
        <v>5.4249805778650799</v>
      </c>
      <c r="CN57">
        <v>3.18744294923723</v>
      </c>
      <c r="CO57">
        <v>0.91988910206627905</v>
      </c>
      <c r="CP57">
        <v>0.47638989072630999</v>
      </c>
      <c r="CQ57">
        <v>1.4259253179715601</v>
      </c>
      <c r="CR57">
        <v>8.5406905279503106E-2</v>
      </c>
      <c r="CS57">
        <v>31.608609185547198</v>
      </c>
      <c r="CT57">
        <v>0.99101543426513705</v>
      </c>
      <c r="CU57">
        <v>0.755640208721161</v>
      </c>
      <c r="CV57">
        <v>0.99087625741958596</v>
      </c>
      <c r="CW57">
        <v>0.93279355764389005</v>
      </c>
      <c r="CX57">
        <v>1.07062256336212</v>
      </c>
      <c r="CY57">
        <v>0.90511107444763195</v>
      </c>
      <c r="CZ57">
        <v>1.0043603181839</v>
      </c>
      <c r="DA57">
        <v>0.74648511409759499</v>
      </c>
      <c r="DB57">
        <v>0.98342037200927701</v>
      </c>
      <c r="DC57">
        <v>0.90022897720336903</v>
      </c>
      <c r="DD57">
        <v>1.0718692541122401</v>
      </c>
      <c r="DE57">
        <v>0.84963250160217296</v>
      </c>
    </row>
    <row r="58" spans="1:109" x14ac:dyDescent="0.25">
      <c r="A58" t="s">
        <v>169</v>
      </c>
      <c r="C58">
        <v>2011</v>
      </c>
      <c r="D58">
        <v>63085</v>
      </c>
      <c r="E58">
        <v>34.726129999999998</v>
      </c>
      <c r="F58">
        <v>-98.777749999999997</v>
      </c>
      <c r="G58">
        <v>34.732300000000002</v>
      </c>
      <c r="H58">
        <v>-98.712999999999994</v>
      </c>
      <c r="I58">
        <v>9.2200000000000006</v>
      </c>
      <c r="J58">
        <v>8.56</v>
      </c>
      <c r="K58">
        <v>20.32</v>
      </c>
      <c r="L58">
        <v>18.100000000000001</v>
      </c>
      <c r="M58">
        <v>0.78556585869565199</v>
      </c>
      <c r="N58">
        <v>0.74774622826086901</v>
      </c>
      <c r="O58">
        <v>3.7819749999999999E-2</v>
      </c>
      <c r="P58">
        <v>0.33361643478260899</v>
      </c>
      <c r="Q58">
        <v>0.32323763043478299</v>
      </c>
      <c r="R58">
        <v>1.0378815217391301E-2</v>
      </c>
      <c r="S58">
        <v>0.84376369565217402</v>
      </c>
      <c r="T58">
        <v>0.80042173913043502</v>
      </c>
      <c r="U58">
        <v>4.3341956521739097E-2</v>
      </c>
      <c r="V58">
        <v>8.6485869565217394E-2</v>
      </c>
      <c r="W58">
        <v>0.44119216304347803</v>
      </c>
      <c r="X58">
        <v>5.0105424021739102</v>
      </c>
      <c r="Y58">
        <v>2.2576695652173899E-2</v>
      </c>
      <c r="Z58">
        <v>4.02303758876812</v>
      </c>
      <c r="AA58">
        <v>3.1036643324275399</v>
      </c>
      <c r="AB58">
        <v>0.91937322690217405</v>
      </c>
      <c r="AC58">
        <v>2.65429365896739</v>
      </c>
      <c r="AD58">
        <v>2.65429365896739</v>
      </c>
      <c r="AE58">
        <v>0.64534659510869596</v>
      </c>
      <c r="AF58">
        <v>2.3270342119565202</v>
      </c>
      <c r="AG58">
        <v>2.0121679239130401</v>
      </c>
      <c r="AH58">
        <v>0.31486631023550699</v>
      </c>
      <c r="AI58">
        <v>0.29584085144927502</v>
      </c>
      <c r="AJ58">
        <v>0.62292097690217396</v>
      </c>
      <c r="AK58">
        <v>7.50867424048913</v>
      </c>
      <c r="AL58">
        <v>7.6129565217391296E-2</v>
      </c>
      <c r="AM58">
        <v>11</v>
      </c>
      <c r="AN58">
        <v>5.2167572391304304</v>
      </c>
      <c r="AO58">
        <v>2.4357405217391301</v>
      </c>
      <c r="AP58">
        <v>2.5055670000000001</v>
      </c>
      <c r="AQ58">
        <v>0.86485869565217399</v>
      </c>
      <c r="AR58">
        <v>0.44119216304347803</v>
      </c>
      <c r="AS58">
        <v>3.0063254347826098</v>
      </c>
      <c r="AT58">
        <v>0.120525815217391</v>
      </c>
      <c r="AU58">
        <v>25.59096675</v>
      </c>
      <c r="AV58">
        <v>29.8836883917572</v>
      </c>
      <c r="AW58">
        <v>22.060635081068799</v>
      </c>
      <c r="AX58">
        <v>7.5547544202898598</v>
      </c>
      <c r="AY58">
        <v>2.9584085144927501</v>
      </c>
      <c r="AZ58">
        <v>0.62292097690217396</v>
      </c>
      <c r="BA58">
        <v>4.50520453804348</v>
      </c>
      <c r="BB58">
        <v>0.406170513134058</v>
      </c>
      <c r="BC58">
        <v>78.991782478260902</v>
      </c>
      <c r="BD58">
        <v>0.65064697557597495</v>
      </c>
      <c r="BE58">
        <v>0.62470257907080096</v>
      </c>
      <c r="BF58">
        <v>2.5944396505173901E-2</v>
      </c>
      <c r="BG58">
        <v>0.23068932458768199</v>
      </c>
      <c r="BH58">
        <v>0.22572675303642001</v>
      </c>
      <c r="BI58">
        <v>4.9625715512621703E-3</v>
      </c>
      <c r="BJ58">
        <v>0.81138253699732898</v>
      </c>
      <c r="BK58">
        <v>0.77130337131526605</v>
      </c>
      <c r="BL58">
        <v>4.0079165682062497E-2</v>
      </c>
      <c r="BM58">
        <v>5.5561705495158001E-2</v>
      </c>
      <c r="BN58">
        <v>0.47050759399061998</v>
      </c>
      <c r="BO58">
        <v>5.6294094423285097</v>
      </c>
      <c r="BP58">
        <v>2.2576695652173899E-2</v>
      </c>
      <c r="BQ58">
        <v>3.1774794471057399</v>
      </c>
      <c r="BR58">
        <v>2.6039586281669602</v>
      </c>
      <c r="BS58">
        <v>0.57352081893878104</v>
      </c>
      <c r="BT58">
        <v>1.62847623753497</v>
      </c>
      <c r="BU58">
        <v>1.3855592274744</v>
      </c>
      <c r="BV58">
        <v>0.24291701006057001</v>
      </c>
      <c r="BW58">
        <v>2.2622155549734901</v>
      </c>
      <c r="BX58">
        <v>1.9646459624121899</v>
      </c>
      <c r="BY58">
        <v>0.297569592561303</v>
      </c>
      <c r="BZ58">
        <v>0.219459595833362</v>
      </c>
      <c r="CA58">
        <v>0.68705245928912095</v>
      </c>
      <c r="CB58">
        <v>8.6947197905488096</v>
      </c>
      <c r="CC58">
        <v>7.6129565217391296E-2</v>
      </c>
      <c r="CD58">
        <v>4.29727611623517</v>
      </c>
      <c r="CE58">
        <v>1.67433169761031</v>
      </c>
      <c r="CF58">
        <v>2.4041323503433301</v>
      </c>
      <c r="CG58">
        <v>0.55561705495157998</v>
      </c>
      <c r="CH58">
        <v>0.47050759399061998</v>
      </c>
      <c r="CI58">
        <v>3.3776456653971101</v>
      </c>
      <c r="CJ58">
        <v>0.120525815217391</v>
      </c>
      <c r="CK58">
        <v>23.9000362534738</v>
      </c>
      <c r="CL58">
        <v>22.935050796523502</v>
      </c>
      <c r="CM58">
        <v>12.8460969767875</v>
      </c>
      <c r="CN58">
        <v>7.3161832093780799</v>
      </c>
      <c r="CO58">
        <v>2.1945959583336201</v>
      </c>
      <c r="CP58">
        <v>0.68705245928912095</v>
      </c>
      <c r="CQ58">
        <v>5.2168318743292801</v>
      </c>
      <c r="CR58">
        <v>0.406170513134058</v>
      </c>
      <c r="CS58">
        <v>62.601981810679199</v>
      </c>
      <c r="CT58">
        <v>1.06644594669342</v>
      </c>
      <c r="CU58">
        <v>0.69148069620132402</v>
      </c>
      <c r="CV58">
        <v>0.96162295341491699</v>
      </c>
      <c r="CW58">
        <v>0.64243680238723799</v>
      </c>
      <c r="CX58">
        <v>1.12351298332214</v>
      </c>
      <c r="CY58">
        <v>0.828252613544464</v>
      </c>
      <c r="CZ58">
        <v>1.1029528379440301</v>
      </c>
      <c r="DA58">
        <v>0.61352527141571001</v>
      </c>
      <c r="DB58">
        <v>0.97214537858963002</v>
      </c>
      <c r="DC58">
        <v>0.74181640148162797</v>
      </c>
      <c r="DD58">
        <v>1.1579567193985001</v>
      </c>
      <c r="DE58">
        <v>0.78982096910476696</v>
      </c>
    </row>
    <row r="59" spans="1:109" x14ac:dyDescent="0.25">
      <c r="A59" t="s">
        <v>173</v>
      </c>
      <c r="C59">
        <v>2011</v>
      </c>
      <c r="D59">
        <v>201064</v>
      </c>
      <c r="E59">
        <v>31.3065</v>
      </c>
      <c r="F59">
        <v>-81.247129999999999</v>
      </c>
      <c r="G59">
        <v>30.740500000000001</v>
      </c>
      <c r="H59">
        <v>-82.128299999999996</v>
      </c>
      <c r="I59">
        <v>13.34</v>
      </c>
      <c r="J59">
        <v>11.55</v>
      </c>
      <c r="K59">
        <v>20.7</v>
      </c>
      <c r="L59">
        <v>16.75</v>
      </c>
      <c r="M59">
        <v>1.4871151612648199</v>
      </c>
      <c r="N59">
        <v>1.36575530316206</v>
      </c>
      <c r="O59">
        <v>0.121359867193676</v>
      </c>
      <c r="P59">
        <v>0.22468552055336</v>
      </c>
      <c r="Q59">
        <v>0.22158887984189701</v>
      </c>
      <c r="R59">
        <v>3.09664071146245E-3</v>
      </c>
      <c r="S59">
        <v>1.6983390592885399</v>
      </c>
      <c r="T59">
        <v>1.53262678339921</v>
      </c>
      <c r="U59">
        <v>0.16571227588932799</v>
      </c>
      <c r="V59">
        <v>0.152785454545455</v>
      </c>
      <c r="W59">
        <v>0.34193109169960501</v>
      </c>
      <c r="X59">
        <v>3.50478660079051</v>
      </c>
      <c r="Y59">
        <v>0.185823747035573</v>
      </c>
      <c r="Z59">
        <v>4.7471465047101402</v>
      </c>
      <c r="AA59">
        <v>3.5143508268115902</v>
      </c>
      <c r="AB59">
        <v>1.23279569528986</v>
      </c>
      <c r="AC59">
        <v>0.35668387826087</v>
      </c>
      <c r="AD59">
        <v>0.35668387826087</v>
      </c>
      <c r="AE59">
        <v>9.6119641304347799E-3</v>
      </c>
      <c r="AF59">
        <v>2.90807791304348</v>
      </c>
      <c r="AG59">
        <v>2.4106371659420298</v>
      </c>
      <c r="AH59">
        <v>0.497440755434783</v>
      </c>
      <c r="AI59">
        <v>0.29563927536231899</v>
      </c>
      <c r="AJ59">
        <v>0.46634791485507299</v>
      </c>
      <c r="AK59">
        <v>3.5327536739130401</v>
      </c>
      <c r="AL59">
        <v>0.123247588043478</v>
      </c>
      <c r="AM59">
        <v>11</v>
      </c>
      <c r="AN59">
        <v>14.495933544664</v>
      </c>
      <c r="AO59">
        <v>2.3141045557312299</v>
      </c>
      <c r="AP59">
        <v>5.3021997786561297</v>
      </c>
      <c r="AQ59">
        <v>1.52785454545455</v>
      </c>
      <c r="AR59">
        <v>0.34193109169960501</v>
      </c>
      <c r="AS59">
        <v>2.1028719604743098</v>
      </c>
      <c r="AT59">
        <v>1.3416630359683801</v>
      </c>
      <c r="AU59">
        <v>38.426558507905099</v>
      </c>
      <c r="AV59">
        <v>51.108349105072499</v>
      </c>
      <c r="AW59">
        <v>3.6696312079710101</v>
      </c>
      <c r="AX59">
        <v>9.7841726336956505</v>
      </c>
      <c r="AY59">
        <v>2.9563927536231902</v>
      </c>
      <c r="AZ59">
        <v>0.46634791485507299</v>
      </c>
      <c r="BA59">
        <v>2.1196522043478301</v>
      </c>
      <c r="BB59">
        <v>0.87331969891304295</v>
      </c>
      <c r="BC59">
        <v>81.977865378985499</v>
      </c>
      <c r="BD59">
        <v>0.94307371070807899</v>
      </c>
      <c r="BE59">
        <v>0.89426725928115103</v>
      </c>
      <c r="BF59">
        <v>4.8806451426927397E-2</v>
      </c>
      <c r="BG59">
        <v>0.210039981813129</v>
      </c>
      <c r="BH59">
        <v>0.20733387401307499</v>
      </c>
      <c r="BI59">
        <v>2.7061078000540401E-3</v>
      </c>
      <c r="BJ59">
        <v>1.5609429004103701</v>
      </c>
      <c r="BK59">
        <v>1.42095842744634</v>
      </c>
      <c r="BL59">
        <v>0.13998447296403299</v>
      </c>
      <c r="BM59">
        <v>9.3342205179387905E-2</v>
      </c>
      <c r="BN59">
        <v>0.33965909411427903</v>
      </c>
      <c r="BO59">
        <v>3.9863347792304098</v>
      </c>
      <c r="BP59">
        <v>0.185823747035573</v>
      </c>
      <c r="BQ59">
        <v>2.4966797173444202</v>
      </c>
      <c r="BR59">
        <v>2.1556819775405298</v>
      </c>
      <c r="BS59">
        <v>0.34099773980389397</v>
      </c>
      <c r="BT59">
        <v>0.38430191446506301</v>
      </c>
      <c r="BU59">
        <v>0.373143759020094</v>
      </c>
      <c r="BV59">
        <v>1.1158155444969E-2</v>
      </c>
      <c r="BW59">
        <v>2.6611763154947901</v>
      </c>
      <c r="BX59">
        <v>2.2446172730323299</v>
      </c>
      <c r="BY59">
        <v>0.41655904246245701</v>
      </c>
      <c r="BZ59">
        <v>0.18664016779567899</v>
      </c>
      <c r="CA59">
        <v>0.43292098143893198</v>
      </c>
      <c r="CB59">
        <v>4.0455655283548202</v>
      </c>
      <c r="CC59">
        <v>0.123247588043478</v>
      </c>
      <c r="CD59">
        <v>9.0518635376384804</v>
      </c>
      <c r="CE59">
        <v>2.1623099589321599</v>
      </c>
      <c r="CF59">
        <v>4.8325888819303602</v>
      </c>
      <c r="CG59">
        <v>0.93342205179387905</v>
      </c>
      <c r="CH59">
        <v>0.33965909411427903</v>
      </c>
      <c r="CI59">
        <v>2.3918008675382398</v>
      </c>
      <c r="CJ59">
        <v>1.3416630359683801</v>
      </c>
      <c r="CK59">
        <v>32.053307473122899</v>
      </c>
      <c r="CL59">
        <v>25.328279028739999</v>
      </c>
      <c r="CM59">
        <v>3.9578071049760002</v>
      </c>
      <c r="CN59">
        <v>8.8259385235115104</v>
      </c>
      <c r="CO59">
        <v>1.86640167795679</v>
      </c>
      <c r="CP59">
        <v>0.43292098143893198</v>
      </c>
      <c r="CQ59">
        <v>2.4273393170128901</v>
      </c>
      <c r="CR59">
        <v>0.87331969891304295</v>
      </c>
      <c r="CS59">
        <v>54.712006288491501</v>
      </c>
      <c r="CT59">
        <v>0.993355393409729</v>
      </c>
      <c r="CU59">
        <v>0.93481761217117298</v>
      </c>
      <c r="CV59">
        <v>0.91909968852996804</v>
      </c>
      <c r="CW59">
        <v>0.61093646287918102</v>
      </c>
      <c r="CX59">
        <v>1.1373972892761199</v>
      </c>
      <c r="CY59">
        <v>0.63416320085525502</v>
      </c>
      <c r="CZ59">
        <v>0.92832189798355103</v>
      </c>
      <c r="DA59">
        <v>1.0774300098419201</v>
      </c>
      <c r="DB59">
        <v>0.91509801149368297</v>
      </c>
      <c r="DC59">
        <v>0.63131046295166005</v>
      </c>
      <c r="DD59">
        <v>1.14515924453735</v>
      </c>
      <c r="DE59">
        <v>0.52593272924423196</v>
      </c>
    </row>
    <row r="60" spans="1:109" x14ac:dyDescent="0.25">
      <c r="A60" t="s">
        <v>290</v>
      </c>
      <c r="C60">
        <v>2011</v>
      </c>
      <c r="D60">
        <v>237182</v>
      </c>
      <c r="E60">
        <v>42.945230000000002</v>
      </c>
      <c r="F60">
        <v>-72.979799999999997</v>
      </c>
      <c r="G60">
        <v>42.953000000000003</v>
      </c>
      <c r="H60">
        <v>-72.910300000000007</v>
      </c>
      <c r="I60">
        <v>4.8899999999999997</v>
      </c>
      <c r="J60">
        <v>4.22</v>
      </c>
      <c r="K60">
        <v>18.059999999999999</v>
      </c>
      <c r="L60">
        <v>14.14</v>
      </c>
      <c r="M60">
        <v>0.372441609207604</v>
      </c>
      <c r="N60">
        <v>0.36337077477131602</v>
      </c>
      <c r="O60">
        <v>9.0707863786937699E-3</v>
      </c>
      <c r="P60">
        <v>0.101855453856578</v>
      </c>
      <c r="Q60">
        <v>0.101042523205345</v>
      </c>
      <c r="R60">
        <v>8.1293065123282495E-4</v>
      </c>
      <c r="S60">
        <v>0.30372589294184099</v>
      </c>
      <c r="T60">
        <v>0.29635649221343902</v>
      </c>
      <c r="U60">
        <v>7.3694007284020296E-3</v>
      </c>
      <c r="V60">
        <v>3.8034959909655601E-2</v>
      </c>
      <c r="W60">
        <v>5.2871935987201198E-2</v>
      </c>
      <c r="X60">
        <v>0.73644408108413295</v>
      </c>
      <c r="Y60">
        <v>2.0429306036137799E-2</v>
      </c>
      <c r="Z60">
        <v>4.08051688761058</v>
      </c>
      <c r="AA60">
        <v>2.9540610604554902</v>
      </c>
      <c r="AB60">
        <v>1.12645581528327</v>
      </c>
      <c r="AC60">
        <v>0.78868271055900596</v>
      </c>
      <c r="AD60">
        <v>0.78868271055900596</v>
      </c>
      <c r="AE60">
        <v>6.41881404903068E-2</v>
      </c>
      <c r="AF60">
        <v>2.0448269542631299</v>
      </c>
      <c r="AG60">
        <v>1.7772275895915699</v>
      </c>
      <c r="AH60">
        <v>0.26759930327027998</v>
      </c>
      <c r="AI60">
        <v>0.25390224025974001</v>
      </c>
      <c r="AJ60">
        <v>0.32791085929324298</v>
      </c>
      <c r="AK60">
        <v>2.5772499526632799</v>
      </c>
      <c r="AL60">
        <v>3.7131070638057602E-2</v>
      </c>
      <c r="AM60">
        <v>11</v>
      </c>
      <c r="AN60">
        <v>2.8018886752926799</v>
      </c>
      <c r="AO60">
        <v>0.82822012872388495</v>
      </c>
      <c r="AP60">
        <v>0.87475140954263098</v>
      </c>
      <c r="AQ60">
        <v>0.38034959909655602</v>
      </c>
      <c r="AR60">
        <v>5.2871935987201198E-2</v>
      </c>
      <c r="AS60">
        <v>0.44186644865048003</v>
      </c>
      <c r="AT60">
        <v>0.12169603551101101</v>
      </c>
      <c r="AU60">
        <v>16.5016441998457</v>
      </c>
      <c r="AV60">
        <v>37.031654072365001</v>
      </c>
      <c r="AW60">
        <v>6.5773405447110802</v>
      </c>
      <c r="AX60">
        <v>6.6085931831733502</v>
      </c>
      <c r="AY60">
        <v>2.5390224025974</v>
      </c>
      <c r="AZ60">
        <v>0.32791085929324298</v>
      </c>
      <c r="BA60">
        <v>1.5463499715979701</v>
      </c>
      <c r="BB60">
        <v>0.23668439788255199</v>
      </c>
      <c r="BC60">
        <v>65.867555326143403</v>
      </c>
      <c r="BD60">
        <v>0.28504465003019802</v>
      </c>
      <c r="BE60">
        <v>0.27973148473680198</v>
      </c>
      <c r="BF60">
        <v>5.3131652933965804E-3</v>
      </c>
      <c r="BG60">
        <v>7.5553007272904094E-2</v>
      </c>
      <c r="BH60">
        <v>7.5105740135155002E-2</v>
      </c>
      <c r="BI60">
        <v>4.4726713774910102E-4</v>
      </c>
      <c r="BJ60">
        <v>0.26811527345823999</v>
      </c>
      <c r="BK60">
        <v>0.26237266268662901</v>
      </c>
      <c r="BL60">
        <v>5.7426107716107098E-3</v>
      </c>
      <c r="BM60">
        <v>2.4916345851312902E-2</v>
      </c>
      <c r="BN60">
        <v>4.9985563157119897E-2</v>
      </c>
      <c r="BO60">
        <v>0.74093028773337499</v>
      </c>
      <c r="BP60">
        <v>2.0429306036137799E-2</v>
      </c>
      <c r="BQ60">
        <v>1.99906380060205</v>
      </c>
      <c r="BR60">
        <v>1.72870711658674</v>
      </c>
      <c r="BS60">
        <v>0.27035668401530999</v>
      </c>
      <c r="BT60">
        <v>0.70045456931222605</v>
      </c>
      <c r="BU60">
        <v>0.64982429763627703</v>
      </c>
      <c r="BV60">
        <v>5.0630271675949003E-2</v>
      </c>
      <c r="BW60">
        <v>1.8362614341748</v>
      </c>
      <c r="BX60">
        <v>1.6204666614632599</v>
      </c>
      <c r="BY60">
        <v>0.21579477271154901</v>
      </c>
      <c r="BZ60">
        <v>0.15569624593981099</v>
      </c>
      <c r="CA60">
        <v>0.299713468403493</v>
      </c>
      <c r="CB60">
        <v>2.69581759299547</v>
      </c>
      <c r="CC60">
        <v>3.7131070638057602E-2</v>
      </c>
      <c r="CD60">
        <v>2.13689251498139</v>
      </c>
      <c r="CE60">
        <v>0.61361218109967097</v>
      </c>
      <c r="CF60">
        <v>0.769673381229387</v>
      </c>
      <c r="CG60">
        <v>0.24916345851312899</v>
      </c>
      <c r="CH60">
        <v>4.9985563157119897E-2</v>
      </c>
      <c r="CI60">
        <v>0.44455817264002501</v>
      </c>
      <c r="CJ60">
        <v>0.12169603551101101</v>
      </c>
      <c r="CK60">
        <v>15.3855812817449</v>
      </c>
      <c r="CL60">
        <v>16.801047030074098</v>
      </c>
      <c r="CM60">
        <v>5.8117387526958399</v>
      </c>
      <c r="CN60">
        <v>5.8536547656375602</v>
      </c>
      <c r="CO60">
        <v>1.55696245939811</v>
      </c>
      <c r="CP60">
        <v>0.299713468403493</v>
      </c>
      <c r="CQ60">
        <v>1.6174905557972801</v>
      </c>
      <c r="CR60">
        <v>0.23668439788255199</v>
      </c>
      <c r="CS60">
        <v>43.177291394228298</v>
      </c>
      <c r="CT60">
        <v>0.94540822505950906</v>
      </c>
      <c r="CU60">
        <v>0.74176692962646495</v>
      </c>
      <c r="CV60">
        <v>0.88275408744812001</v>
      </c>
      <c r="CW60">
        <v>0.65509063005447399</v>
      </c>
      <c r="CX60">
        <v>1.00609171390533</v>
      </c>
      <c r="CY60">
        <v>0.76534050703048695</v>
      </c>
      <c r="CZ60">
        <v>0.91400897502899203</v>
      </c>
      <c r="DA60">
        <v>0.88813227415084794</v>
      </c>
      <c r="DB60">
        <v>0.89800333976745605</v>
      </c>
      <c r="DC60">
        <v>0.61321336030960105</v>
      </c>
      <c r="DD60">
        <v>1.0460054874420199</v>
      </c>
      <c r="DE60">
        <v>0.48990455269813499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6FEDC250F5F2428BF4A7411AE0990D" ma:contentTypeVersion="10" ma:contentTypeDescription="Create a new document." ma:contentTypeScope="" ma:versionID="74bca3ca9f56194849af217588172315">
  <xsd:schema xmlns:xsd="http://www.w3.org/2001/XMLSchema" xmlns:xs="http://www.w3.org/2001/XMLSchema" xmlns:p="http://schemas.microsoft.com/office/2006/metadata/properties" xmlns:ns2="d1e67e66-4046-41c8-9996-4bf9b5e98c17" xmlns:ns3="b065acc1-83a5-44b7-871d-d523a152ca37" targetNamespace="http://schemas.microsoft.com/office/2006/metadata/properties" ma:root="true" ma:fieldsID="813999b48c81bef04e58d0df02d7fb96" ns2:_="" ns3:_="">
    <xsd:import namespace="d1e67e66-4046-41c8-9996-4bf9b5e98c17"/>
    <xsd:import namespace="b065acc1-83a5-44b7-871d-d523a152ca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67e66-4046-41c8-9996-4bf9b5e98c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5acc1-83a5-44b7-871d-d523a152ca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CFBABF-C79B-4960-A4E6-77540D29B8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46B8B6-391B-4B9E-A536-E2BABE8ED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67e66-4046-41c8-9996-4bf9b5e98c17"/>
    <ds:schemaRef ds:uri="b065acc1-83a5-44b7-871d-d523a152c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D51FF3-C6F2-427A-A6D2-432ACAE6925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URP 2028elv5 Charts</vt:lpstr>
      <vt:lpstr>SESARM URP 2028elv5 - Table</vt:lpstr>
      <vt:lpstr>156-Class1-coordinates-all site</vt:lpstr>
      <vt:lpstr>sia_impairment_group_means_10_1</vt:lpstr>
      <vt:lpstr>SESARM 2028elv5 VISTAS_12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Stella</dc:creator>
  <cp:lastModifiedBy>Hornback</cp:lastModifiedBy>
  <cp:lastPrinted>2019-05-02T16:46:45Z</cp:lastPrinted>
  <dcterms:created xsi:type="dcterms:W3CDTF">2019-01-30T21:48:13Z</dcterms:created>
  <dcterms:modified xsi:type="dcterms:W3CDTF">2021-03-02T14:59:58Z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0x010100AE6FEDC250F5F2428BF4A7411AE0990D</vt:lpwstr>
  </property>
</Properties>
</file>